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14\Desktop\"/>
    </mc:Choice>
  </mc:AlternateContent>
  <bookViews>
    <workbookView xWindow="0" yWindow="0" windowWidth="28800" windowHeight="12045" activeTab="2"/>
  </bookViews>
  <sheets>
    <sheet name="П1 тарифы" sheetId="5" r:id="rId1"/>
    <sheet name="П2 фхд" sheetId="2" r:id="rId2"/>
    <sheet name="П4 инвестиции " sheetId="1" r:id="rId3"/>
  </sheets>
  <externalReferences>
    <externalReference r:id="rId4"/>
  </externalReferences>
  <definedNames>
    <definedName name="_ftn2" localSheetId="1">'П2 фхд'!#REF!</definedName>
    <definedName name="_ftnref2" localSheetId="1">'П2 фхд'!#REF!</definedName>
    <definedName name="_xlnm.Print_Area" localSheetId="2">'П4 инвестиции '!$A$1:$J$28</definedName>
  </definedNames>
  <calcPr calcId="152511"/>
</workbook>
</file>

<file path=xl/calcChain.xml><?xml version="1.0" encoding="utf-8"?>
<calcChain xmlns="http://schemas.openxmlformats.org/spreadsheetml/2006/main">
  <c r="I15" i="1" l="1"/>
  <c r="G15" i="1"/>
  <c r="F15" i="1"/>
  <c r="F12" i="1" s="1"/>
  <c r="E15" i="1"/>
  <c r="F13" i="1" l="1"/>
  <c r="D13" i="2"/>
  <c r="D20" i="2"/>
  <c r="D19" i="2"/>
  <c r="D18" i="2"/>
  <c r="D17" i="2"/>
  <c r="D16" i="2"/>
  <c r="D15" i="2"/>
  <c r="D12" i="2"/>
  <c r="D46" i="2" l="1"/>
  <c r="D14" i="2"/>
</calcChain>
</file>

<file path=xl/sharedStrings.xml><?xml version="1.0" encoding="utf-8"?>
<sst xmlns="http://schemas.openxmlformats.org/spreadsheetml/2006/main" count="215" uniqueCount="111">
  <si>
    <t>Приложение 1</t>
  </si>
  <si>
    <t>к приказу ФСТ России</t>
  </si>
  <si>
    <t>№ № пунктов</t>
  </si>
  <si>
    <t>3</t>
  </si>
  <si>
    <t>4</t>
  </si>
  <si>
    <t>5</t>
  </si>
  <si>
    <t>6</t>
  </si>
  <si>
    <t>Наименование показателя</t>
  </si>
  <si>
    <t>Примечание:</t>
  </si>
  <si>
    <t>начало</t>
  </si>
  <si>
    <t>окончание</t>
  </si>
  <si>
    <t>Сроки строительства</t>
  </si>
  <si>
    <t>Стоимостная оценка инвестиций , тыс. руб.</t>
  </si>
  <si>
    <t>в целом по объекту</t>
  </si>
  <si>
    <t>в отчетном периоде</t>
  </si>
  <si>
    <t xml:space="preserve">реконструируемые (модернизируемые) объекты </t>
  </si>
  <si>
    <t>в том числе объекты капитального строительства (основные стройки):</t>
  </si>
  <si>
    <t>Всего</t>
  </si>
  <si>
    <t>2</t>
  </si>
  <si>
    <t>10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</si>
  <si>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</si>
  <si>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</si>
  <si>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</si>
  <si>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</si>
  <si>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</si>
  <si>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</si>
  <si>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</si>
  <si>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</si>
  <si>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</si>
  <si>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11</t>
  </si>
  <si>
    <t xml:space="preserve">диаметр (диапазон диаметров) трубопроводов, мм </t>
  </si>
  <si>
    <t>Заработная плата с отчислениями</t>
  </si>
  <si>
    <t>Амортизация</t>
  </si>
  <si>
    <t xml:space="preserve">Капитальный ремонт </t>
  </si>
  <si>
    <t>Диагностика</t>
  </si>
  <si>
    <t>Прочие расходы</t>
  </si>
  <si>
    <t>Численность  персонала,   занятого в регулируемом виде деятельности</t>
  </si>
  <si>
    <t xml:space="preserve">Себестоимость оказания услуг </t>
  </si>
  <si>
    <t xml:space="preserve">Выручка от оказания регулируемых услуг </t>
  </si>
  <si>
    <t>12</t>
  </si>
  <si>
    <t>13</t>
  </si>
  <si>
    <t>Дата ввода в действие</t>
  </si>
  <si>
    <t>Размерность тарифа (ставки тарифа)</t>
  </si>
  <si>
    <t xml:space="preserve"> по транспортировке газа по трубопроводам</t>
  </si>
  <si>
    <t>Арендная плата</t>
  </si>
  <si>
    <t>протяженность линейной трубопроводов, км</t>
  </si>
  <si>
    <t>количество газорегуляторных пунктов, ед</t>
  </si>
  <si>
    <t>Основные проектные характеристики объектов капитального строительства</t>
  </si>
  <si>
    <t>Общая сумма инвестиций [2]</t>
  </si>
  <si>
    <t>Сведения о долгосрочных финансовых вложениях  [3]</t>
  </si>
  <si>
    <t>Сведения о приобретении внеоборотных активов  [3]</t>
  </si>
  <si>
    <t>в сфере оказания услуг по транспортировке газа по газораспределительным сетям</t>
  </si>
  <si>
    <t>Приложение 2б</t>
  </si>
  <si>
    <t>Ед. изм.</t>
  </si>
  <si>
    <t>Объем транспортировки газа</t>
  </si>
  <si>
    <r>
      <t>тыс. м</t>
    </r>
    <r>
      <rPr>
        <vertAlign val="superscript"/>
        <sz val="10"/>
        <rFont val="Times New Roman"/>
        <family val="1"/>
        <charset val="204"/>
      </rPr>
      <t>3</t>
    </r>
  </si>
  <si>
    <t>--</t>
  </si>
  <si>
    <t>тыс. руб</t>
  </si>
  <si>
    <t>ед.</t>
  </si>
  <si>
    <t>км.</t>
  </si>
  <si>
    <t>Приложение 4б</t>
  </si>
  <si>
    <t>Наименование тарифа (ставки тарифа) [1]</t>
  </si>
  <si>
    <t>Сведения о строительстве, реконструкции объектов капитального строительства [3]</t>
  </si>
  <si>
    <t>Материальные расходы</t>
  </si>
  <si>
    <t xml:space="preserve">[1] для субъектов естественных монополий, тарифы (ставки тарифов) для которых утверждаются приказами ФСТ России в табличной форме, информация о размере тарифов (ставок тарифов) на услуги по транспортировке газа по трубопроводам раскрывается с детализацией каждой составляющей тарифа (ставки тарифа) по той же табличной форме. </t>
  </si>
  <si>
    <t>Протяженность трубопроводов [1]</t>
  </si>
  <si>
    <t>Количество газорегуляторных пунктов [1]</t>
  </si>
  <si>
    <t>Приказ ФСТ России [2]</t>
  </si>
  <si>
    <t>Размер тарифа (ставки тарифа) [3]</t>
  </si>
  <si>
    <t>[3] в случае если органом регулирования устанавливается предельное значение тарифа (ставки тарифа), сведения об этом  указываются в таблице. В случае если тарифы устанавливаются с региональной разбивкой, в таблице указывается территория (регион) на которой применяется утвержденный тариф.</t>
  </si>
  <si>
    <t>[2] указывается источник официального опубликования решения регулирующего органа об установлении тарифов</t>
  </si>
  <si>
    <t>от "31" января 2011 г. № 36-э</t>
  </si>
  <si>
    <t>Информация о тарифах на услуги  ООО "Газпром газораспределение Вдадикавказ"</t>
  </si>
  <si>
    <t>№ 364-э/20 от 11.12.2012 г.</t>
  </si>
  <si>
    <t>01.07.2013 г.</t>
  </si>
  <si>
    <r>
      <t>1 группа (свыше 500 млн. м</t>
    </r>
    <r>
      <rPr>
        <sz val="10"/>
        <rFont val="Calibri"/>
        <family val="2"/>
        <charset val="204"/>
      </rPr>
      <t>³/</t>
    </r>
    <r>
      <rPr>
        <sz val="10"/>
        <rFont val="Times New Roman"/>
        <family val="1"/>
        <charset val="204"/>
      </rPr>
      <t>год)</t>
    </r>
  </si>
  <si>
    <t>2 группа (от 100 до 500 млн. м³/год)</t>
  </si>
  <si>
    <t>3 группа (от 10 до 100 млн. м³/год)</t>
  </si>
  <si>
    <t>4 группа (от 1 до 10 млн. м³/год)</t>
  </si>
  <si>
    <t>5 группа (от 0,1 до 1 млн. м³/год)</t>
  </si>
  <si>
    <t>6 группа (от 0,01 до 0,1 млн. м³/год)</t>
  </si>
  <si>
    <t>7 группа (до 0,01 млн. м³/год)</t>
  </si>
  <si>
    <t>8 группа (население)</t>
  </si>
  <si>
    <t>Иинформация об основных показателях финансово-хозяйственной деятельности ООО "Газпром газораспределение Владикавказ"за 2016 год</t>
  </si>
  <si>
    <t>1</t>
  </si>
  <si>
    <t>Иинформация об основных показателях финансово-хозяйственной деятельности ООО "Газпром газораспределение Владикавказ" на 2017 год</t>
  </si>
  <si>
    <t>Информация об исполнении инвестиционной программы ООО "Газпром газораспределение Владикавказ" за 2016 год</t>
  </si>
  <si>
    <t>стоимость строительства газорегуляторных пунктов, тыс. руб.</t>
  </si>
  <si>
    <t>Новые объекты</t>
  </si>
  <si>
    <t>Распределительный газопровод в с. Нарт, ул. Гаппоева Ардонского района (2-ая очередь)</t>
  </si>
  <si>
    <t>08.15</t>
  </si>
  <si>
    <t>02.16</t>
  </si>
  <si>
    <t>57, 63</t>
  </si>
  <si>
    <t>Газопровод по ул. Новая и ул. Советская с. Виноградное Моздокского района</t>
  </si>
  <si>
    <t>04.15</t>
  </si>
  <si>
    <t>01.16</t>
  </si>
  <si>
    <t>89, 108</t>
  </si>
  <si>
    <t>Газопровод с Майское Пригородного района ул. Базоркина, Джабагиева, Кооперативная, Зязикова, Цветочная, Пионерская, Победы, Южная, Восточная, пер. Восточный и другие (1-ая очередь)</t>
  </si>
  <si>
    <t>06.15</t>
  </si>
  <si>
    <t>Газопровод по ул. Коцоева, ул. Северной, ул Ходонова, ул. Хетагурова в с. Чермен Пригородного района РСО-Алания</t>
  </si>
  <si>
    <t>10.15</t>
  </si>
  <si>
    <t>07.16</t>
  </si>
  <si>
    <t>57, 89, 108</t>
  </si>
  <si>
    <t>Распределительный газопровод в пос. Новый Пригородного района по ул. 1-18 линии</t>
  </si>
  <si>
    <t>06.16</t>
  </si>
  <si>
    <t>Газопровод в с. Гизель ул. Кирова Пригородного района</t>
  </si>
  <si>
    <t>57, 63, 108</t>
  </si>
  <si>
    <t>Распределительный газопровод по ул. 8 Гвардейская г. Моздок Моздокского района</t>
  </si>
  <si>
    <t>Газопровод по ул. Влада Листьева с. Троицкое Моздокского района</t>
  </si>
  <si>
    <t>Газопровод в пос. Новый Пригородного района</t>
  </si>
  <si>
    <t>63, 110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</si>
</sst>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13" x14ac:knownFonts="1"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Narrow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MS Sans Serif"/>
      <family val="2"/>
      <charset val="204"/>
    </font>
    <font>
      <u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lightUp">
        <fgColor indexed="22"/>
        <bgColor indexed="9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4">
    <xf numFmtId="0" fontId="0" fillId="0" borderId="0"/>
    <xf numFmtId="0" fontId="1" fillId="0" borderId="0" applyNumberFormat="0" applyFont="0" applyFill="0" applyBorder="0" applyAlignment="0" applyProtection="0">
      <alignment vertical="top"/>
    </xf>
    <xf numFmtId="0" fontId="7" fillId="0" borderId="0" applyNumberFormat="0" applyFont="0" applyFill="0" applyBorder="0" applyAlignment="0" applyProtection="0">
      <alignment vertical="top"/>
    </xf>
    <xf numFmtId="43" fontId="10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3" fillId="0" borderId="0" xfId="0" applyFont="1" applyAlignment="1">
      <alignment horizontal="center" vertical="center" wrapText="1"/>
    </xf>
    <xf numFmtId="49" fontId="2" fillId="0" borderId="6" xfId="1" applyNumberFormat="1" applyFont="1" applyFill="1" applyBorder="1" applyAlignment="1" applyProtection="1">
      <alignment horizontal="center" vertical="center" wrapText="1"/>
    </xf>
    <xf numFmtId="49" fontId="2" fillId="0" borderId="7" xfId="1" applyNumberFormat="1" applyFont="1" applyFill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right"/>
    </xf>
    <xf numFmtId="49" fontId="2" fillId="0" borderId="0" xfId="0" applyNumberFormat="1" applyFont="1"/>
    <xf numFmtId="0" fontId="2" fillId="0" borderId="0" xfId="2" applyNumberFormat="1" applyFont="1" applyFill="1" applyBorder="1" applyAlignment="1" applyProtection="1">
      <alignment vertical="center" wrapText="1"/>
    </xf>
    <xf numFmtId="0" fontId="2" fillId="0" borderId="0" xfId="2" applyNumberFormat="1" applyFont="1" applyFill="1" applyBorder="1" applyAlignment="1" applyProtection="1">
      <alignment horizontal="center" vertical="center" wrapText="1"/>
    </xf>
    <xf numFmtId="0" fontId="2" fillId="0" borderId="1" xfId="2" applyNumberFormat="1" applyFont="1" applyFill="1" applyBorder="1" applyAlignment="1" applyProtection="1">
      <alignment horizontal="center" vertical="center" wrapText="1"/>
    </xf>
    <xf numFmtId="49" fontId="2" fillId="0" borderId="1" xfId="2" applyNumberFormat="1" applyFont="1" applyFill="1" applyBorder="1" applyAlignment="1" applyProtection="1">
      <alignment horizontal="center" vertical="center" wrapText="1"/>
    </xf>
    <xf numFmtId="0" fontId="8" fillId="0" borderId="0" xfId="2" applyNumberFormat="1" applyFont="1" applyFill="1" applyBorder="1" applyAlignment="1" applyProtection="1">
      <alignment vertical="center" wrapText="1"/>
    </xf>
    <xf numFmtId="49" fontId="2" fillId="0" borderId="8" xfId="2" applyNumberFormat="1" applyFont="1" applyFill="1" applyBorder="1" applyAlignment="1" applyProtection="1">
      <alignment horizontal="center" vertical="center" wrapText="1"/>
    </xf>
    <xf numFmtId="0" fontId="2" fillId="0" borderId="6" xfId="2" applyNumberFormat="1" applyFont="1" applyFill="1" applyBorder="1" applyAlignment="1" applyProtection="1">
      <alignment horizontal="left" vertical="center" wrapText="1"/>
    </xf>
    <xf numFmtId="49" fontId="2" fillId="0" borderId="4" xfId="2" applyNumberFormat="1" applyFont="1" applyFill="1" applyBorder="1" applyAlignment="1" applyProtection="1">
      <alignment horizontal="center" vertical="center" wrapText="1"/>
    </xf>
    <xf numFmtId="0" fontId="2" fillId="0" borderId="7" xfId="2" applyNumberFormat="1" applyFont="1" applyFill="1" applyBorder="1" applyAlignment="1" applyProtection="1">
      <alignment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49" fontId="2" fillId="0" borderId="5" xfId="2" applyNumberFormat="1" applyFont="1" applyFill="1" applyBorder="1" applyAlignment="1" applyProtection="1">
      <alignment horizontal="center" vertical="center" wrapText="1"/>
    </xf>
    <xf numFmtId="49" fontId="2" fillId="0" borderId="0" xfId="2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2" fillId="0" borderId="17" xfId="0" applyFont="1" applyBorder="1" applyAlignment="1">
      <alignment vertical="center" wrapText="1"/>
    </xf>
    <xf numFmtId="49" fontId="2" fillId="0" borderId="18" xfId="2" applyNumberFormat="1" applyFont="1" applyFill="1" applyBorder="1" applyAlignment="1" applyProtection="1">
      <alignment horizontal="center" vertical="center" wrapText="1"/>
    </xf>
    <xf numFmtId="49" fontId="2" fillId="0" borderId="10" xfId="2" applyNumberFormat="1" applyFont="1" applyFill="1" applyBorder="1" applyAlignment="1" applyProtection="1">
      <alignment horizontal="center" vertical="center" wrapText="1"/>
    </xf>
    <xf numFmtId="49" fontId="2" fillId="0" borderId="6" xfId="2" applyNumberFormat="1" applyFont="1" applyFill="1" applyBorder="1" applyAlignment="1" applyProtection="1">
      <alignment horizontal="center" vertical="center" wrapText="1"/>
    </xf>
    <xf numFmtId="49" fontId="2" fillId="0" borderId="7" xfId="2" applyNumberFormat="1" applyFont="1" applyFill="1" applyBorder="1" applyAlignment="1" applyProtection="1">
      <alignment horizontal="center" vertical="center" wrapText="1"/>
    </xf>
    <xf numFmtId="49" fontId="2" fillId="0" borderId="3" xfId="2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4" xfId="2" applyNumberFormat="1" applyFont="1" applyFill="1" applyBorder="1" applyAlignment="1" applyProtection="1">
      <alignment horizontal="center" vertical="center" wrapText="1"/>
    </xf>
    <xf numFmtId="0" fontId="2" fillId="0" borderId="18" xfId="2" applyNumberFormat="1" applyFont="1" applyFill="1" applyBorder="1" applyAlignment="1" applyProtection="1">
      <alignment horizontal="center" vertical="center" wrapText="1"/>
    </xf>
    <xf numFmtId="0" fontId="2" fillId="0" borderId="6" xfId="2" applyNumberFormat="1" applyFont="1" applyFill="1" applyBorder="1" applyAlignment="1" applyProtection="1">
      <alignment horizontal="center" vertical="center" wrapText="1"/>
    </xf>
    <xf numFmtId="0" fontId="2" fillId="0" borderId="10" xfId="2" applyNumberFormat="1" applyFont="1" applyFill="1" applyBorder="1" applyAlignment="1" applyProtection="1">
      <alignment horizontal="center" vertical="center" wrapText="1"/>
    </xf>
    <xf numFmtId="0" fontId="2" fillId="0" borderId="5" xfId="2" applyNumberFormat="1" applyFont="1" applyFill="1" applyBorder="1" applyAlignment="1" applyProtection="1">
      <alignment horizontal="center" vertical="center" wrapText="1"/>
    </xf>
    <xf numFmtId="0" fontId="2" fillId="0" borderId="7" xfId="2" applyNumberFormat="1" applyFont="1" applyFill="1" applyBorder="1" applyAlignment="1" applyProtection="1">
      <alignment horizontal="center" vertical="center" wrapText="1"/>
    </xf>
    <xf numFmtId="2" fontId="3" fillId="0" borderId="10" xfId="2" applyNumberFormat="1" applyFont="1" applyFill="1" applyBorder="1" applyAlignment="1" applyProtection="1">
      <alignment vertical="center" wrapText="1"/>
    </xf>
    <xf numFmtId="2" fontId="2" fillId="0" borderId="20" xfId="2" applyNumberFormat="1" applyFont="1" applyFill="1" applyBorder="1" applyAlignment="1" applyProtection="1">
      <alignment horizontal="center" vertical="center" wrapText="1"/>
    </xf>
    <xf numFmtId="2" fontId="2" fillId="0" borderId="19" xfId="2" applyNumberFormat="1" applyFont="1" applyFill="1" applyBorder="1" applyAlignment="1" applyProtection="1">
      <alignment horizontal="center" vertical="center" wrapText="1"/>
    </xf>
    <xf numFmtId="2" fontId="2" fillId="0" borderId="4" xfId="2" applyNumberFormat="1" applyFont="1" applyFill="1" applyBorder="1" applyAlignment="1" applyProtection="1">
      <alignment horizontal="center" vertical="center" wrapText="1"/>
    </xf>
    <xf numFmtId="2" fontId="2" fillId="0" borderId="6" xfId="2" applyNumberFormat="1" applyFont="1" applyFill="1" applyBorder="1" applyAlignment="1" applyProtection="1">
      <alignment horizontal="center" vertical="center" wrapText="1"/>
    </xf>
    <xf numFmtId="2" fontId="2" fillId="0" borderId="6" xfId="2" applyNumberFormat="1" applyFont="1" applyFill="1" applyBorder="1" applyAlignment="1" applyProtection="1">
      <alignment vertical="center" wrapText="1"/>
    </xf>
    <xf numFmtId="2" fontId="2" fillId="0" borderId="14" xfId="2" applyNumberFormat="1" applyFont="1" applyFill="1" applyBorder="1" applyAlignment="1" applyProtection="1">
      <alignment horizontal="center" vertical="center" wrapText="1"/>
    </xf>
    <xf numFmtId="2" fontId="2" fillId="0" borderId="7" xfId="2" applyNumberFormat="1" applyFont="1" applyFill="1" applyBorder="1" applyAlignment="1" applyProtection="1">
      <alignment horizontal="center" vertical="center" wrapText="1"/>
    </xf>
    <xf numFmtId="2" fontId="2" fillId="0" borderId="5" xfId="2" applyNumberFormat="1" applyFont="1" applyFill="1" applyBorder="1" applyAlignment="1" applyProtection="1">
      <alignment horizontal="center" vertical="center" wrapText="1"/>
    </xf>
    <xf numFmtId="2" fontId="2" fillId="0" borderId="0" xfId="2" applyNumberFormat="1" applyFont="1" applyFill="1" applyBorder="1" applyAlignment="1" applyProtection="1">
      <alignment vertical="center" wrapText="1"/>
    </xf>
    <xf numFmtId="2" fontId="5" fillId="0" borderId="0" xfId="0" applyNumberFormat="1" applyFont="1" applyAlignment="1">
      <alignment vertical="center" wrapText="1"/>
    </xf>
    <xf numFmtId="2" fontId="2" fillId="0" borderId="0" xfId="2" applyNumberFormat="1" applyFont="1" applyFill="1" applyBorder="1" applyAlignment="1" applyProtection="1">
      <alignment horizontal="center" vertical="center" wrapText="1"/>
    </xf>
    <xf numFmtId="2" fontId="2" fillId="0" borderId="1" xfId="2" applyNumberFormat="1" applyFont="1" applyFill="1" applyBorder="1" applyAlignment="1" applyProtection="1">
      <alignment horizontal="center" vertical="center" wrapText="1"/>
    </xf>
    <xf numFmtId="2" fontId="2" fillId="0" borderId="3" xfId="2" applyNumberFormat="1" applyFont="1" applyFill="1" applyBorder="1" applyAlignment="1" applyProtection="1">
      <alignment horizontal="center" vertical="center" wrapText="1"/>
    </xf>
    <xf numFmtId="2" fontId="2" fillId="0" borderId="8" xfId="2" applyNumberFormat="1" applyFont="1" applyFill="1" applyBorder="1" applyAlignment="1" applyProtection="1">
      <alignment horizontal="center" vertical="center" wrapText="1"/>
    </xf>
    <xf numFmtId="164" fontId="2" fillId="0" borderId="29" xfId="3" applyNumberFormat="1" applyFont="1" applyFill="1" applyBorder="1" applyAlignment="1" applyProtection="1">
      <alignment horizontal="center" vertical="center" wrapText="1"/>
    </xf>
    <xf numFmtId="164" fontId="2" fillId="0" borderId="9" xfId="3" applyNumberFormat="1" applyFont="1" applyFill="1" applyBorder="1" applyAlignment="1" applyProtection="1">
      <alignment horizontal="center" vertical="center" wrapText="1"/>
    </xf>
    <xf numFmtId="164" fontId="2" fillId="0" borderId="30" xfId="3" applyNumberFormat="1" applyFont="1" applyFill="1" applyBorder="1" applyAlignment="1" applyProtection="1">
      <alignment horizontal="center" vertical="center" wrapText="1"/>
    </xf>
    <xf numFmtId="164" fontId="2" fillId="0" borderId="31" xfId="3" applyNumberFormat="1" applyFont="1" applyFill="1" applyBorder="1" applyAlignment="1" applyProtection="1">
      <alignment horizontal="center" vertical="center" wrapText="1"/>
    </xf>
    <xf numFmtId="2" fontId="2" fillId="0" borderId="0" xfId="0" applyNumberFormat="1" applyFont="1" applyAlignment="1">
      <alignment vertical="center"/>
    </xf>
    <xf numFmtId="2" fontId="6" fillId="0" borderId="0" xfId="0" applyNumberFormat="1" applyFont="1" applyAlignment="1">
      <alignment horizontal="right" vertical="center"/>
    </xf>
    <xf numFmtId="2" fontId="2" fillId="0" borderId="0" xfId="0" applyNumberFormat="1" applyFont="1" applyAlignment="1">
      <alignment vertical="center" wrapText="1"/>
    </xf>
    <xf numFmtId="2" fontId="2" fillId="0" borderId="13" xfId="0" applyNumberFormat="1" applyFont="1" applyBorder="1" applyAlignment="1">
      <alignment vertical="center"/>
    </xf>
    <xf numFmtId="2" fontId="2" fillId="0" borderId="6" xfId="2" applyNumberFormat="1" applyFont="1" applyFill="1" applyBorder="1" applyAlignment="1" applyProtection="1">
      <alignment horizontal="left" vertical="center" wrapText="1"/>
    </xf>
    <xf numFmtId="2" fontId="2" fillId="0" borderId="7" xfId="0" applyNumberFormat="1" applyFont="1" applyBorder="1" applyAlignment="1">
      <alignment vertical="center"/>
    </xf>
    <xf numFmtId="2" fontId="2" fillId="0" borderId="17" xfId="0" applyNumberFormat="1" applyFont="1" applyBorder="1" applyAlignment="1">
      <alignment vertical="center"/>
    </xf>
    <xf numFmtId="2" fontId="2" fillId="0" borderId="18" xfId="0" applyNumberFormat="1" applyFont="1" applyBorder="1" applyAlignment="1">
      <alignment vertical="center"/>
    </xf>
    <xf numFmtId="2" fontId="2" fillId="0" borderId="10" xfId="0" applyNumberFormat="1" applyFont="1" applyBorder="1" applyAlignment="1">
      <alignment vertical="center"/>
    </xf>
    <xf numFmtId="164" fontId="2" fillId="0" borderId="16" xfId="3" applyNumberFormat="1" applyFont="1" applyBorder="1" applyAlignment="1">
      <alignment vertical="center"/>
    </xf>
    <xf numFmtId="2" fontId="2" fillId="0" borderId="0" xfId="0" applyNumberFormat="1" applyFont="1" applyBorder="1" applyAlignment="1">
      <alignment vertical="center"/>
    </xf>
    <xf numFmtId="2" fontId="2" fillId="0" borderId="7" xfId="2" applyNumberFormat="1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4" fontId="2" fillId="0" borderId="10" xfId="0" applyNumberFormat="1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4" fontId="2" fillId="3" borderId="9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2" fontId="2" fillId="0" borderId="3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2" applyNumberFormat="1" applyFont="1" applyFill="1" applyBorder="1" applyAlignment="1" applyProtection="1">
      <alignment horizontal="left" vertical="center" wrapText="1"/>
    </xf>
    <xf numFmtId="0" fontId="2" fillId="0" borderId="32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2" fillId="0" borderId="17" xfId="2" applyNumberFormat="1" applyFont="1" applyFill="1" applyBorder="1" applyAlignment="1" applyProtection="1">
      <alignment horizontal="center" vertical="center" wrapText="1"/>
    </xf>
    <xf numFmtId="0" fontId="2" fillId="0" borderId="2" xfId="2" applyNumberFormat="1" applyFont="1" applyFill="1" applyBorder="1" applyAlignment="1" applyProtection="1">
      <alignment horizontal="center" vertical="center" wrapText="1"/>
    </xf>
    <xf numFmtId="49" fontId="2" fillId="0" borderId="16" xfId="2" applyNumberFormat="1" applyFont="1" applyFill="1" applyBorder="1" applyAlignment="1" applyProtection="1">
      <alignment horizontal="center" vertical="center" wrapText="1"/>
    </xf>
    <xf numFmtId="49" fontId="2" fillId="0" borderId="28" xfId="2" applyNumberFormat="1" applyFont="1" applyFill="1" applyBorder="1" applyAlignment="1" applyProtection="1">
      <alignment horizontal="center" vertical="center" wrapText="1"/>
    </xf>
    <xf numFmtId="0" fontId="2" fillId="0" borderId="15" xfId="2" applyNumberFormat="1" applyFont="1" applyFill="1" applyBorder="1" applyAlignment="1" applyProtection="1">
      <alignment horizontal="center" vertical="center" wrapText="1"/>
    </xf>
    <xf numFmtId="0" fontId="2" fillId="0" borderId="26" xfId="2" applyNumberFormat="1" applyFont="1" applyFill="1" applyBorder="1" applyAlignment="1" applyProtection="1">
      <alignment horizontal="center" vertical="center" wrapText="1"/>
    </xf>
    <xf numFmtId="0" fontId="2" fillId="0" borderId="0" xfId="2" applyNumberFormat="1" applyFont="1" applyFill="1" applyBorder="1" applyAlignment="1" applyProtection="1">
      <alignment horizontal="left" vertical="center" wrapText="1"/>
    </xf>
    <xf numFmtId="2" fontId="5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left" vertical="center" wrapText="1"/>
    </xf>
    <xf numFmtId="2" fontId="2" fillId="0" borderId="17" xfId="2" applyNumberFormat="1" applyFont="1" applyFill="1" applyBorder="1" applyAlignment="1" applyProtection="1">
      <alignment horizontal="center" vertical="center" wrapText="1"/>
    </xf>
    <xf numFmtId="2" fontId="2" fillId="0" borderId="2" xfId="2" applyNumberFormat="1" applyFont="1" applyFill="1" applyBorder="1" applyAlignment="1" applyProtection="1">
      <alignment horizontal="center" vertical="center" wrapText="1"/>
    </xf>
    <xf numFmtId="2" fontId="2" fillId="0" borderId="12" xfId="2" applyNumberFormat="1" applyFont="1" applyFill="1" applyBorder="1" applyAlignment="1" applyProtection="1">
      <alignment horizontal="center" vertical="center" wrapText="1"/>
    </xf>
    <xf numFmtId="2" fontId="2" fillId="0" borderId="27" xfId="2" applyNumberFormat="1" applyFont="1" applyFill="1" applyBorder="1" applyAlignment="1" applyProtection="1">
      <alignment horizontal="center" vertical="center" wrapText="1"/>
    </xf>
    <xf numFmtId="2" fontId="2" fillId="0" borderId="16" xfId="2" applyNumberFormat="1" applyFont="1" applyFill="1" applyBorder="1" applyAlignment="1" applyProtection="1">
      <alignment horizontal="center" vertical="center" wrapText="1"/>
    </xf>
    <xf numFmtId="2" fontId="2" fillId="0" borderId="28" xfId="2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_ФАКТ" xfId="1"/>
    <cellStyle name="Обычный_ФАКТ 2" xfId="2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8;&#1072;&#1088;&#1080;&#1092;%20-%202017\GRO.PLAN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Заголовок"/>
      <sheetName val="Анализ"/>
      <sheetName val="Прочие"/>
      <sheetName val="Объемы"/>
      <sheetName val="Спецнадбавка"/>
      <sheetName val="ОПФ Факт"/>
      <sheetName val="ОПФ План 1 год"/>
      <sheetName val="ОПФ План 2 год"/>
      <sheetName val="ОПФ План 3 год"/>
      <sheetName val="Комментарии"/>
      <sheetName val="Проверка"/>
      <sheetName val="CheckCopy"/>
      <sheetName val="modInstruction"/>
      <sheetName val="modList00"/>
      <sheetName val="modList02"/>
      <sheetName val="modList03"/>
      <sheetName val="modList04"/>
      <sheetName val="modList05"/>
      <sheetName val="modList06"/>
      <sheetName val="modList07"/>
      <sheetName val="modList08"/>
      <sheetName val="modList09"/>
      <sheetName val="AllSheetsInThisWorkbook"/>
      <sheetName val="TEHSHEET"/>
      <sheetName val="REESTR_ORG"/>
      <sheetName val="REESTR_OPF"/>
      <sheetName val="REESTR_MO"/>
      <sheetName val="modListComs"/>
      <sheetName val="modListProv"/>
      <sheetName val="modReestr"/>
      <sheetName val="modfrmReestr"/>
      <sheetName val="modfrmCheckUpdates"/>
      <sheetName val="modUpdTemplMain"/>
      <sheetName val="modClassifierValidate"/>
      <sheetName val="modHyp"/>
      <sheetName val="modInfo"/>
    </sheetNames>
    <sheetDataSet>
      <sheetData sheetId="0" refreshError="1"/>
      <sheetData sheetId="1" refreshError="1"/>
      <sheetData sheetId="2" refreshError="1"/>
      <sheetData sheetId="3">
        <row r="14">
          <cell r="H14">
            <v>425885.43000000005</v>
          </cell>
        </row>
        <row r="15">
          <cell r="H15">
            <v>127276.21</v>
          </cell>
        </row>
        <row r="16">
          <cell r="H16">
            <v>107965.11</v>
          </cell>
        </row>
        <row r="21">
          <cell r="H21">
            <v>17283.96</v>
          </cell>
        </row>
        <row r="24">
          <cell r="H24">
            <v>76404.92</v>
          </cell>
        </row>
        <row r="48">
          <cell r="H48">
            <v>3723.76</v>
          </cell>
        </row>
        <row r="51">
          <cell r="H51">
            <v>6667.27</v>
          </cell>
        </row>
        <row r="113">
          <cell r="H113">
            <v>792202.11999999988</v>
          </cell>
        </row>
        <row r="114">
          <cell r="H114">
            <v>43982</v>
          </cell>
        </row>
      </sheetData>
      <sheetData sheetId="4" refreshError="1"/>
      <sheetData sheetId="5">
        <row r="13">
          <cell r="H13">
            <v>649.35</v>
          </cell>
          <cell r="I13">
            <v>566.27800000000002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view="pageLayout" topLeftCell="A34" zoomScaleNormal="100" workbookViewId="0">
      <selection activeCell="F9" sqref="F9:F10"/>
    </sheetView>
  </sheetViews>
  <sheetFormatPr defaultColWidth="16.28515625" defaultRowHeight="12.75" x14ac:dyDescent="0.2"/>
  <cols>
    <col min="1" max="1" width="50.28515625" style="1" customWidth="1"/>
    <col min="2" max="2" width="9.140625" style="1" customWidth="1"/>
    <col min="3" max="4" width="22.28515625" style="10" customWidth="1"/>
    <col min="5" max="5" width="19.85546875" style="11" customWidth="1"/>
    <col min="6" max="6" width="17.7109375" style="11" customWidth="1"/>
    <col min="7" max="251" width="7.7109375" style="11" customWidth="1"/>
    <col min="252" max="252" width="71" style="11" customWidth="1"/>
    <col min="253" max="253" width="6.28515625" style="11" customWidth="1"/>
    <col min="254" max="254" width="18" style="11" customWidth="1"/>
    <col min="255" max="16384" width="16.28515625" style="11"/>
  </cols>
  <sheetData>
    <row r="1" spans="1:15" ht="15.75" x14ac:dyDescent="0.25">
      <c r="F1" s="9" t="s">
        <v>0</v>
      </c>
    </row>
    <row r="2" spans="1:15" ht="15.75" x14ac:dyDescent="0.25">
      <c r="F2" s="9" t="s">
        <v>1</v>
      </c>
    </row>
    <row r="3" spans="1:15" ht="15.75" x14ac:dyDescent="0.25">
      <c r="F3" s="9" t="s">
        <v>71</v>
      </c>
    </row>
    <row r="4" spans="1:15" ht="27" customHeight="1" x14ac:dyDescent="0.25">
      <c r="F4" s="9"/>
    </row>
    <row r="5" spans="1:15" ht="20.25" customHeight="1" x14ac:dyDescent="0.25">
      <c r="A5" s="123" t="s">
        <v>72</v>
      </c>
      <c r="B5" s="123"/>
      <c r="C5" s="123"/>
      <c r="D5" s="123"/>
      <c r="E5" s="123"/>
      <c r="F5" s="123"/>
      <c r="I5" s="12"/>
    </row>
    <row r="6" spans="1:15" ht="15" customHeight="1" x14ac:dyDescent="0.25">
      <c r="A6" s="20"/>
      <c r="B6" s="20"/>
      <c r="C6" s="122"/>
      <c r="D6" s="122"/>
      <c r="E6" s="122"/>
      <c r="F6" s="24"/>
    </row>
    <row r="7" spans="1:15" ht="15.75" x14ac:dyDescent="0.2">
      <c r="A7" s="124" t="s">
        <v>43</v>
      </c>
      <c r="B7" s="124"/>
      <c r="C7" s="124"/>
      <c r="D7" s="124"/>
      <c r="E7" s="124"/>
      <c r="F7" s="124"/>
    </row>
    <row r="8" spans="1:15" ht="15.75" x14ac:dyDescent="0.2">
      <c r="A8" s="21"/>
      <c r="B8" s="21"/>
      <c r="C8" s="21"/>
      <c r="D8" s="21"/>
      <c r="E8" s="21"/>
      <c r="F8" s="21"/>
    </row>
    <row r="9" spans="1:15" ht="12.75" customHeight="1" x14ac:dyDescent="0.2">
      <c r="A9" s="125" t="s">
        <v>61</v>
      </c>
      <c r="B9" s="127" t="s">
        <v>2</v>
      </c>
      <c r="C9" s="127" t="s">
        <v>67</v>
      </c>
      <c r="D9" s="125" t="s">
        <v>41</v>
      </c>
      <c r="E9" s="129" t="s">
        <v>42</v>
      </c>
      <c r="F9" s="125" t="s">
        <v>68</v>
      </c>
      <c r="O9" s="12"/>
    </row>
    <row r="10" spans="1:15" s="12" customFormat="1" ht="94.5" customHeight="1" x14ac:dyDescent="0.2">
      <c r="A10" s="126"/>
      <c r="B10" s="128"/>
      <c r="C10" s="128"/>
      <c r="D10" s="126"/>
      <c r="E10" s="130"/>
      <c r="F10" s="126"/>
    </row>
    <row r="11" spans="1:15" s="12" customFormat="1" x14ac:dyDescent="0.2">
      <c r="A11" s="13">
        <v>1</v>
      </c>
      <c r="B11" s="16" t="s">
        <v>18</v>
      </c>
      <c r="C11" s="31" t="s">
        <v>3</v>
      </c>
      <c r="D11" s="14" t="s">
        <v>4</v>
      </c>
      <c r="E11" s="14" t="s">
        <v>5</v>
      </c>
      <c r="F11" s="14" t="s">
        <v>6</v>
      </c>
    </row>
    <row r="12" spans="1:15" s="12" customFormat="1" ht="12" customHeight="1" x14ac:dyDescent="0.2">
      <c r="A12" s="26" t="s">
        <v>75</v>
      </c>
      <c r="B12" s="28" t="s">
        <v>20</v>
      </c>
      <c r="C12" s="27" t="s">
        <v>73</v>
      </c>
      <c r="D12" s="28" t="s">
        <v>74</v>
      </c>
      <c r="E12" s="35">
        <v>0</v>
      </c>
      <c r="F12" s="37">
        <v>0</v>
      </c>
    </row>
    <row r="13" spans="1:15" s="12" customFormat="1" x14ac:dyDescent="0.2">
      <c r="A13" s="17" t="s">
        <v>76</v>
      </c>
      <c r="B13" s="29" t="s">
        <v>21</v>
      </c>
      <c r="C13" s="18" t="s">
        <v>73</v>
      </c>
      <c r="D13" s="29" t="s">
        <v>74</v>
      </c>
      <c r="E13" s="34">
        <v>0</v>
      </c>
      <c r="F13" s="36">
        <v>0</v>
      </c>
    </row>
    <row r="14" spans="1:15" ht="12.75" customHeight="1" x14ac:dyDescent="0.2">
      <c r="A14" s="17" t="s">
        <v>77</v>
      </c>
      <c r="B14" s="29" t="s">
        <v>22</v>
      </c>
      <c r="C14" s="18" t="s">
        <v>73</v>
      </c>
      <c r="D14" s="29" t="s">
        <v>74</v>
      </c>
      <c r="E14" s="34">
        <v>251.97</v>
      </c>
      <c r="F14" s="36">
        <v>251.97</v>
      </c>
    </row>
    <row r="15" spans="1:15" x14ac:dyDescent="0.2">
      <c r="A15" s="17" t="s">
        <v>78</v>
      </c>
      <c r="B15" s="29" t="s">
        <v>23</v>
      </c>
      <c r="C15" s="18" t="s">
        <v>73</v>
      </c>
      <c r="D15" s="29" t="s">
        <v>74</v>
      </c>
      <c r="E15" s="34">
        <v>377.95</v>
      </c>
      <c r="F15" s="36">
        <v>377.95</v>
      </c>
    </row>
    <row r="16" spans="1:15" x14ac:dyDescent="0.2">
      <c r="A16" s="17" t="s">
        <v>79</v>
      </c>
      <c r="B16" s="29" t="s">
        <v>24</v>
      </c>
      <c r="C16" s="18" t="s">
        <v>73</v>
      </c>
      <c r="D16" s="29" t="s">
        <v>74</v>
      </c>
      <c r="E16" s="34">
        <v>472.44</v>
      </c>
      <c r="F16" s="36">
        <v>472.44</v>
      </c>
    </row>
    <row r="17" spans="1:6" x14ac:dyDescent="0.2">
      <c r="A17" s="17" t="s">
        <v>80</v>
      </c>
      <c r="B17" s="29" t="s">
        <v>25</v>
      </c>
      <c r="C17" s="18" t="s">
        <v>73</v>
      </c>
      <c r="D17" s="29" t="s">
        <v>74</v>
      </c>
      <c r="E17" s="34">
        <v>629.91999999999996</v>
      </c>
      <c r="F17" s="36">
        <v>629.91999999999996</v>
      </c>
    </row>
    <row r="18" spans="1:6" x14ac:dyDescent="0.2">
      <c r="A18" s="17" t="s">
        <v>81</v>
      </c>
      <c r="B18" s="29" t="s">
        <v>26</v>
      </c>
      <c r="C18" s="18" t="s">
        <v>73</v>
      </c>
      <c r="D18" s="29" t="s">
        <v>74</v>
      </c>
      <c r="E18" s="34">
        <v>765.35</v>
      </c>
      <c r="F18" s="36">
        <v>765.35</v>
      </c>
    </row>
    <row r="19" spans="1:6" x14ac:dyDescent="0.2">
      <c r="A19" s="19" t="s">
        <v>82</v>
      </c>
      <c r="B19" s="30" t="s">
        <v>27</v>
      </c>
      <c r="C19" s="22" t="s">
        <v>73</v>
      </c>
      <c r="D19" s="30" t="s">
        <v>74</v>
      </c>
      <c r="E19" s="38">
        <v>803.02</v>
      </c>
      <c r="F19" s="39">
        <v>803.02</v>
      </c>
    </row>
    <row r="20" spans="1:6" s="15" customFormat="1" x14ac:dyDescent="0.2">
      <c r="A20" s="4"/>
      <c r="B20" s="23"/>
      <c r="C20" s="23"/>
      <c r="D20" s="23"/>
      <c r="E20" s="11"/>
      <c r="F20" s="11"/>
    </row>
    <row r="21" spans="1:6" x14ac:dyDescent="0.2">
      <c r="A21" s="1" t="s">
        <v>8</v>
      </c>
    </row>
    <row r="22" spans="1:6" ht="39.75" customHeight="1" x14ac:dyDescent="0.2">
      <c r="A22" s="121" t="s">
        <v>64</v>
      </c>
      <c r="B22" s="121"/>
      <c r="C22" s="121"/>
      <c r="D22" s="121"/>
      <c r="E22" s="121"/>
      <c r="F22" s="121"/>
    </row>
    <row r="23" spans="1:6" ht="12.75" customHeight="1" x14ac:dyDescent="0.2">
      <c r="A23" s="121" t="s">
        <v>70</v>
      </c>
      <c r="B23" s="121"/>
      <c r="C23" s="121"/>
      <c r="D23" s="121"/>
      <c r="E23" s="121"/>
      <c r="F23" s="121"/>
    </row>
    <row r="24" spans="1:6" ht="26.25" customHeight="1" x14ac:dyDescent="0.2">
      <c r="A24" s="121" t="s">
        <v>69</v>
      </c>
      <c r="B24" s="121"/>
      <c r="C24" s="121"/>
      <c r="D24" s="121"/>
      <c r="E24" s="121"/>
      <c r="F24" s="121"/>
    </row>
  </sheetData>
  <mergeCells count="12">
    <mergeCell ref="A23:F23"/>
    <mergeCell ref="A24:F24"/>
    <mergeCell ref="A22:F22"/>
    <mergeCell ref="C6:E6"/>
    <mergeCell ref="A5:F5"/>
    <mergeCell ref="A7:F7"/>
    <mergeCell ref="A9:A10"/>
    <mergeCell ref="C9:C10"/>
    <mergeCell ref="D9:D10"/>
    <mergeCell ref="E9:E10"/>
    <mergeCell ref="F9:F10"/>
    <mergeCell ref="B9:B10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4" orientation="landscape" r:id="rId1"/>
  <headerFooter>
    <oddFooter>&amp;C3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view="pageLayout" zoomScaleNormal="100" workbookViewId="0">
      <selection activeCell="C34" sqref="C34"/>
    </sheetView>
  </sheetViews>
  <sheetFormatPr defaultColWidth="16.42578125" defaultRowHeight="12.75" x14ac:dyDescent="0.2"/>
  <cols>
    <col min="1" max="1" width="60.85546875" style="71" customWidth="1"/>
    <col min="2" max="2" width="10.42578125" style="72" customWidth="1"/>
    <col min="3" max="3" width="17.28515625" style="72" customWidth="1"/>
    <col min="4" max="4" width="22.42578125" style="72" customWidth="1"/>
    <col min="5" max="5" width="19.85546875" style="72" customWidth="1"/>
    <col min="6" max="6" width="13.140625" style="11" customWidth="1"/>
    <col min="7" max="251" width="7.7109375" style="11" customWidth="1"/>
    <col min="252" max="252" width="71" style="11" customWidth="1"/>
    <col min="253" max="253" width="6.28515625" style="11" customWidth="1"/>
    <col min="254" max="254" width="18" style="11" customWidth="1"/>
    <col min="255" max="255" width="16.28515625" style="11" customWidth="1"/>
    <col min="256" max="16384" width="16.42578125" style="11"/>
  </cols>
  <sheetData>
    <row r="1" spans="1:6" ht="15.75" x14ac:dyDescent="0.2">
      <c r="A1" s="59"/>
      <c r="B1" s="59"/>
      <c r="C1" s="59"/>
      <c r="D1" s="60" t="s">
        <v>52</v>
      </c>
      <c r="E1" s="59"/>
      <c r="F1" s="49"/>
    </row>
    <row r="2" spans="1:6" ht="15.75" x14ac:dyDescent="0.2">
      <c r="A2" s="59"/>
      <c r="B2" s="59"/>
      <c r="C2" s="59"/>
      <c r="D2" s="60" t="s">
        <v>1</v>
      </c>
      <c r="E2" s="59"/>
      <c r="F2" s="49"/>
    </row>
    <row r="3" spans="1:6" ht="15.75" x14ac:dyDescent="0.2">
      <c r="A3" s="59"/>
      <c r="B3" s="59"/>
      <c r="C3" s="59"/>
      <c r="D3" s="60" t="s">
        <v>71</v>
      </c>
      <c r="E3" s="59"/>
      <c r="F3" s="49"/>
    </row>
    <row r="4" spans="1:6" ht="15.75" x14ac:dyDescent="0.2">
      <c r="A4" s="59"/>
      <c r="B4" s="59"/>
      <c r="C4" s="59"/>
      <c r="D4" s="59"/>
      <c r="E4" s="59"/>
      <c r="F4" s="60"/>
    </row>
    <row r="5" spans="1:6" ht="44.25" customHeight="1" x14ac:dyDescent="0.2">
      <c r="A5" s="132" t="s">
        <v>83</v>
      </c>
      <c r="B5" s="132"/>
      <c r="C5" s="132"/>
      <c r="D5" s="132"/>
      <c r="E5" s="50"/>
      <c r="F5" s="50"/>
    </row>
    <row r="6" spans="1:6" ht="15" customHeight="1" x14ac:dyDescent="0.2">
      <c r="A6" s="133"/>
      <c r="B6" s="133"/>
      <c r="C6" s="133"/>
      <c r="D6" s="133"/>
      <c r="E6" s="61"/>
      <c r="F6" s="61"/>
    </row>
    <row r="7" spans="1:6" ht="28.5" customHeight="1" x14ac:dyDescent="0.2">
      <c r="A7" s="132" t="s">
        <v>51</v>
      </c>
      <c r="B7" s="132"/>
      <c r="C7" s="132"/>
      <c r="D7" s="132"/>
      <c r="E7" s="50"/>
      <c r="F7" s="50"/>
    </row>
    <row r="8" spans="1:6" ht="12.75" customHeight="1" x14ac:dyDescent="0.2">
      <c r="A8" s="59"/>
      <c r="B8" s="59"/>
      <c r="C8" s="59"/>
      <c r="D8" s="59"/>
      <c r="E8" s="59"/>
      <c r="F8" s="49"/>
    </row>
    <row r="9" spans="1:6" x14ac:dyDescent="0.2">
      <c r="A9" s="134" t="s">
        <v>7</v>
      </c>
      <c r="B9" s="136" t="s">
        <v>2</v>
      </c>
      <c r="C9" s="134" t="s">
        <v>53</v>
      </c>
      <c r="D9" s="138" t="s">
        <v>17</v>
      </c>
      <c r="E9" s="51"/>
      <c r="F9" s="49"/>
    </row>
    <row r="10" spans="1:6" x14ac:dyDescent="0.2">
      <c r="A10" s="135"/>
      <c r="B10" s="137"/>
      <c r="C10" s="135"/>
      <c r="D10" s="139"/>
      <c r="E10" s="51"/>
      <c r="F10" s="49"/>
    </row>
    <row r="11" spans="1:6" x14ac:dyDescent="0.2">
      <c r="A11" s="52" t="s">
        <v>84</v>
      </c>
      <c r="B11" s="53" t="s">
        <v>18</v>
      </c>
      <c r="C11" s="52" t="s">
        <v>3</v>
      </c>
      <c r="D11" s="54" t="s">
        <v>4</v>
      </c>
      <c r="E11" s="51"/>
      <c r="F11" s="49"/>
    </row>
    <row r="12" spans="1:6" ht="15.75" x14ac:dyDescent="0.2">
      <c r="A12" s="40" t="s">
        <v>54</v>
      </c>
      <c r="B12" s="41" t="s">
        <v>20</v>
      </c>
      <c r="C12" s="42" t="s">
        <v>55</v>
      </c>
      <c r="D12" s="55">
        <f>([1]Объемы!$H$13+[1]Объемы!$I$13)*1000</f>
        <v>1215628.0000000002</v>
      </c>
      <c r="E12" s="51"/>
      <c r="F12" s="49"/>
    </row>
    <row r="13" spans="1:6" x14ac:dyDescent="0.2">
      <c r="A13" s="45" t="s">
        <v>38</v>
      </c>
      <c r="B13" s="43" t="s">
        <v>21</v>
      </c>
      <c r="C13" s="44" t="s">
        <v>57</v>
      </c>
      <c r="D13" s="56">
        <f>[1]Анализ!$H$113+[1]Анализ!$H$114</f>
        <v>836184.11999999988</v>
      </c>
      <c r="E13" s="51"/>
      <c r="F13" s="49"/>
    </row>
    <row r="14" spans="1:6" x14ac:dyDescent="0.2">
      <c r="A14" s="62" t="s">
        <v>37</v>
      </c>
      <c r="B14" s="43" t="s">
        <v>22</v>
      </c>
      <c r="C14" s="44" t="s">
        <v>56</v>
      </c>
      <c r="D14" s="56">
        <f>D15+D16+D17+D18+D19+D20+D21</f>
        <v>810782.97999999986</v>
      </c>
      <c r="E14" s="51"/>
      <c r="F14" s="49"/>
    </row>
    <row r="15" spans="1:6" x14ac:dyDescent="0.2">
      <c r="A15" s="63" t="s">
        <v>63</v>
      </c>
      <c r="B15" s="43" t="s">
        <v>23</v>
      </c>
      <c r="C15" s="44" t="s">
        <v>56</v>
      </c>
      <c r="D15" s="56">
        <f>[1]Анализ!$H$16</f>
        <v>107965.11</v>
      </c>
      <c r="E15" s="51"/>
      <c r="F15" s="49"/>
    </row>
    <row r="16" spans="1:6" x14ac:dyDescent="0.2">
      <c r="A16" s="63" t="s">
        <v>31</v>
      </c>
      <c r="B16" s="43" t="s">
        <v>24</v>
      </c>
      <c r="C16" s="44" t="s">
        <v>56</v>
      </c>
      <c r="D16" s="56">
        <f>[1]Анализ!$H$14+[1]Анализ!$H$15</f>
        <v>553161.64</v>
      </c>
      <c r="E16" s="51"/>
      <c r="F16" s="49"/>
    </row>
    <row r="17" spans="1:6" x14ac:dyDescent="0.2">
      <c r="A17" s="63" t="s">
        <v>32</v>
      </c>
      <c r="B17" s="43" t="s">
        <v>25</v>
      </c>
      <c r="C17" s="44" t="s">
        <v>56</v>
      </c>
      <c r="D17" s="56">
        <f>[1]Анализ!$H$21</f>
        <v>17283.96</v>
      </c>
      <c r="E17" s="51"/>
      <c r="F17" s="49"/>
    </row>
    <row r="18" spans="1:6" x14ac:dyDescent="0.2">
      <c r="A18" s="63" t="s">
        <v>44</v>
      </c>
      <c r="B18" s="43" t="s">
        <v>26</v>
      </c>
      <c r="C18" s="44" t="s">
        <v>56</v>
      </c>
      <c r="D18" s="56">
        <f>[1]Анализ!$H$24</f>
        <v>76404.92</v>
      </c>
      <c r="E18" s="51"/>
      <c r="F18" s="49"/>
    </row>
    <row r="19" spans="1:6" x14ac:dyDescent="0.2">
      <c r="A19" s="63" t="s">
        <v>33</v>
      </c>
      <c r="B19" s="43" t="s">
        <v>27</v>
      </c>
      <c r="C19" s="44" t="s">
        <v>56</v>
      </c>
      <c r="D19" s="56">
        <f>[1]Анализ!$H$51</f>
        <v>6667.27</v>
      </c>
      <c r="E19" s="51"/>
      <c r="F19" s="49"/>
    </row>
    <row r="20" spans="1:6" x14ac:dyDescent="0.2">
      <c r="A20" s="63" t="s">
        <v>34</v>
      </c>
      <c r="B20" s="43" t="s">
        <v>28</v>
      </c>
      <c r="C20" s="44" t="s">
        <v>56</v>
      </c>
      <c r="D20" s="56">
        <f>[1]Анализ!$H$48</f>
        <v>3723.76</v>
      </c>
      <c r="E20" s="51"/>
      <c r="F20" s="49"/>
    </row>
    <row r="21" spans="1:6" x14ac:dyDescent="0.2">
      <c r="A21" s="63" t="s">
        <v>35</v>
      </c>
      <c r="B21" s="43" t="s">
        <v>19</v>
      </c>
      <c r="C21" s="44" t="s">
        <v>56</v>
      </c>
      <c r="D21" s="56">
        <v>45576.319999999789</v>
      </c>
      <c r="E21" s="51"/>
      <c r="F21" s="49"/>
    </row>
    <row r="22" spans="1:6" x14ac:dyDescent="0.2">
      <c r="A22" s="64" t="s">
        <v>36</v>
      </c>
      <c r="B22" s="46" t="s">
        <v>29</v>
      </c>
      <c r="C22" s="47" t="s">
        <v>58</v>
      </c>
      <c r="D22" s="57">
        <v>1485</v>
      </c>
      <c r="E22" s="51"/>
      <c r="F22" s="49"/>
    </row>
    <row r="23" spans="1:6" x14ac:dyDescent="0.2">
      <c r="A23" s="65"/>
      <c r="B23" s="66"/>
      <c r="C23" s="67"/>
      <c r="D23" s="68"/>
      <c r="E23" s="69"/>
      <c r="F23" s="49"/>
    </row>
    <row r="24" spans="1:6" x14ac:dyDescent="0.2">
      <c r="A24" s="63" t="s">
        <v>65</v>
      </c>
      <c r="B24" s="43" t="s">
        <v>39</v>
      </c>
      <c r="C24" s="44" t="s">
        <v>59</v>
      </c>
      <c r="D24" s="56">
        <v>5613.95</v>
      </c>
      <c r="E24" s="51"/>
      <c r="F24" s="49"/>
    </row>
    <row r="25" spans="1:6" x14ac:dyDescent="0.2">
      <c r="A25" s="70" t="s">
        <v>66</v>
      </c>
      <c r="B25" s="48" t="s">
        <v>40</v>
      </c>
      <c r="C25" s="47" t="s">
        <v>58</v>
      </c>
      <c r="D25" s="58">
        <v>3174</v>
      </c>
      <c r="E25" s="51"/>
      <c r="F25" s="49"/>
    </row>
    <row r="26" spans="1:6" x14ac:dyDescent="0.2">
      <c r="A26" s="49"/>
      <c r="B26" s="59"/>
      <c r="C26" s="59"/>
      <c r="D26" s="59"/>
      <c r="E26" s="59"/>
      <c r="F26" s="49"/>
    </row>
    <row r="27" spans="1:6" ht="27" customHeight="1" x14ac:dyDescent="0.2">
      <c r="A27" s="131"/>
      <c r="B27" s="131"/>
      <c r="C27" s="131"/>
      <c r="D27" s="131"/>
      <c r="E27" s="11"/>
    </row>
    <row r="28" spans="1:6" ht="27" customHeight="1" x14ac:dyDescent="0.2">
      <c r="A28" s="119"/>
      <c r="B28" s="119"/>
      <c r="C28" s="119"/>
      <c r="D28" s="119"/>
      <c r="E28" s="11"/>
    </row>
    <row r="29" spans="1:6" ht="27" customHeight="1" x14ac:dyDescent="0.2">
      <c r="A29" s="119"/>
      <c r="B29" s="119"/>
      <c r="C29" s="119"/>
      <c r="D29" s="119"/>
      <c r="E29" s="11"/>
    </row>
    <row r="31" spans="1:6" ht="15.75" x14ac:dyDescent="0.2">
      <c r="A31" s="59"/>
      <c r="B31" s="59"/>
      <c r="C31" s="59"/>
      <c r="D31" s="60" t="s">
        <v>52</v>
      </c>
    </row>
    <row r="32" spans="1:6" ht="15.75" x14ac:dyDescent="0.2">
      <c r="A32" s="59"/>
      <c r="B32" s="59"/>
      <c r="C32" s="59"/>
      <c r="D32" s="60" t="s">
        <v>1</v>
      </c>
    </row>
    <row r="33" spans="1:4" ht="15.75" x14ac:dyDescent="0.2">
      <c r="A33" s="59"/>
      <c r="B33" s="59"/>
      <c r="C33" s="59"/>
      <c r="D33" s="60" t="s">
        <v>71</v>
      </c>
    </row>
    <row r="34" spans="1:4" x14ac:dyDescent="0.2">
      <c r="A34" s="59"/>
      <c r="B34" s="59"/>
      <c r="C34" s="59"/>
      <c r="D34" s="59"/>
    </row>
    <row r="35" spans="1:4" x14ac:dyDescent="0.2">
      <c r="A35" s="59"/>
      <c r="B35" s="59"/>
      <c r="C35" s="59"/>
      <c r="D35" s="59"/>
    </row>
    <row r="36" spans="1:4" x14ac:dyDescent="0.2">
      <c r="A36" s="59"/>
      <c r="B36" s="59"/>
      <c r="C36" s="59"/>
      <c r="D36" s="59"/>
    </row>
    <row r="37" spans="1:4" ht="42.75" customHeight="1" x14ac:dyDescent="0.2">
      <c r="A37" s="132" t="s">
        <v>85</v>
      </c>
      <c r="B37" s="132"/>
      <c r="C37" s="132"/>
      <c r="D37" s="132"/>
    </row>
    <row r="38" spans="1:4" x14ac:dyDescent="0.2">
      <c r="A38" s="133"/>
      <c r="B38" s="133"/>
      <c r="C38" s="133"/>
      <c r="D38" s="133"/>
    </row>
    <row r="39" spans="1:4" ht="15.75" x14ac:dyDescent="0.2">
      <c r="A39" s="132" t="s">
        <v>51</v>
      </c>
      <c r="B39" s="132"/>
      <c r="C39" s="132"/>
      <c r="D39" s="132"/>
    </row>
    <row r="40" spans="1:4" x14ac:dyDescent="0.2">
      <c r="A40" s="59"/>
      <c r="B40" s="59"/>
      <c r="C40" s="59"/>
      <c r="D40" s="59"/>
    </row>
    <row r="41" spans="1:4" x14ac:dyDescent="0.2">
      <c r="A41" s="134" t="s">
        <v>7</v>
      </c>
      <c r="B41" s="136" t="s">
        <v>2</v>
      </c>
      <c r="C41" s="134" t="s">
        <v>53</v>
      </c>
      <c r="D41" s="138" t="s">
        <v>17</v>
      </c>
    </row>
    <row r="42" spans="1:4" x14ac:dyDescent="0.2">
      <c r="A42" s="135"/>
      <c r="B42" s="137"/>
      <c r="C42" s="135"/>
      <c r="D42" s="139"/>
    </row>
    <row r="43" spans="1:4" x14ac:dyDescent="0.2">
      <c r="A43" s="52" t="s">
        <v>84</v>
      </c>
      <c r="B43" s="53" t="s">
        <v>18</v>
      </c>
      <c r="C43" s="52" t="s">
        <v>3</v>
      </c>
      <c r="D43" s="54" t="s">
        <v>4</v>
      </c>
    </row>
    <row r="44" spans="1:4" ht="15.75" x14ac:dyDescent="0.2">
      <c r="A44" s="40" t="s">
        <v>54</v>
      </c>
      <c r="B44" s="41" t="s">
        <v>20</v>
      </c>
      <c r="C44" s="42" t="s">
        <v>55</v>
      </c>
      <c r="D44" s="55">
        <v>1281315.0140000002</v>
      </c>
    </row>
    <row r="45" spans="1:4" x14ac:dyDescent="0.2">
      <c r="A45" s="45" t="s">
        <v>38</v>
      </c>
      <c r="B45" s="43" t="s">
        <v>21</v>
      </c>
      <c r="C45" s="44" t="s">
        <v>57</v>
      </c>
      <c r="D45" s="56">
        <v>893407.25787529</v>
      </c>
    </row>
    <row r="46" spans="1:4" x14ac:dyDescent="0.2">
      <c r="A46" s="62" t="s">
        <v>37</v>
      </c>
      <c r="B46" s="43" t="s">
        <v>22</v>
      </c>
      <c r="C46" s="44" t="s">
        <v>56</v>
      </c>
      <c r="D46" s="56">
        <f>D47+D48+D49+D50+D51+D52+D53</f>
        <v>877589.55000000016</v>
      </c>
    </row>
    <row r="47" spans="1:4" x14ac:dyDescent="0.2">
      <c r="A47" s="63" t="s">
        <v>63</v>
      </c>
      <c r="B47" s="43" t="s">
        <v>23</v>
      </c>
      <c r="C47" s="44" t="s">
        <v>56</v>
      </c>
      <c r="D47" s="56">
        <v>115010.66999999998</v>
      </c>
    </row>
    <row r="48" spans="1:4" x14ac:dyDescent="0.2">
      <c r="A48" s="63" t="s">
        <v>31</v>
      </c>
      <c r="B48" s="43" t="s">
        <v>24</v>
      </c>
      <c r="C48" s="44" t="s">
        <v>56</v>
      </c>
      <c r="D48" s="56">
        <v>573372.5895721392</v>
      </c>
    </row>
    <row r="49" spans="1:4" x14ac:dyDescent="0.2">
      <c r="A49" s="63" t="s">
        <v>32</v>
      </c>
      <c r="B49" s="43" t="s">
        <v>25</v>
      </c>
      <c r="C49" s="44" t="s">
        <v>56</v>
      </c>
      <c r="D49" s="56">
        <v>18365.52</v>
      </c>
    </row>
    <row r="50" spans="1:4" x14ac:dyDescent="0.2">
      <c r="A50" s="63" t="s">
        <v>44</v>
      </c>
      <c r="B50" s="43" t="s">
        <v>26</v>
      </c>
      <c r="C50" s="44" t="s">
        <v>56</v>
      </c>
      <c r="D50" s="56">
        <v>93901.760000000009</v>
      </c>
    </row>
    <row r="51" spans="1:4" x14ac:dyDescent="0.2">
      <c r="A51" s="63" t="s">
        <v>33</v>
      </c>
      <c r="B51" s="43" t="s">
        <v>27</v>
      </c>
      <c r="C51" s="44" t="s">
        <v>56</v>
      </c>
      <c r="D51" s="56">
        <v>16097.96</v>
      </c>
    </row>
    <row r="52" spans="1:4" x14ac:dyDescent="0.2">
      <c r="A52" s="63" t="s">
        <v>34</v>
      </c>
      <c r="B52" s="43" t="s">
        <v>28</v>
      </c>
      <c r="C52" s="44" t="s">
        <v>56</v>
      </c>
      <c r="D52" s="56">
        <v>1661</v>
      </c>
    </row>
    <row r="53" spans="1:4" x14ac:dyDescent="0.2">
      <c r="A53" s="63" t="s">
        <v>35</v>
      </c>
      <c r="B53" s="43" t="s">
        <v>19</v>
      </c>
      <c r="C53" s="44" t="s">
        <v>56</v>
      </c>
      <c r="D53" s="56">
        <v>59180.050427860901</v>
      </c>
    </row>
    <row r="54" spans="1:4" x14ac:dyDescent="0.2">
      <c r="A54" s="64" t="s">
        <v>36</v>
      </c>
      <c r="B54" s="46" t="s">
        <v>29</v>
      </c>
      <c r="C54" s="47" t="s">
        <v>58</v>
      </c>
      <c r="D54" s="57">
        <v>1485</v>
      </c>
    </row>
    <row r="55" spans="1:4" x14ac:dyDescent="0.2">
      <c r="A55" s="65"/>
      <c r="B55" s="66"/>
      <c r="C55" s="67"/>
      <c r="D55" s="68"/>
    </row>
    <row r="56" spans="1:4" x14ac:dyDescent="0.2">
      <c r="A56" s="63" t="s">
        <v>65</v>
      </c>
      <c r="B56" s="43" t="s">
        <v>39</v>
      </c>
      <c r="C56" s="44" t="s">
        <v>59</v>
      </c>
      <c r="D56" s="56">
        <v>5613.95</v>
      </c>
    </row>
    <row r="57" spans="1:4" x14ac:dyDescent="0.2">
      <c r="A57" s="70" t="s">
        <v>66</v>
      </c>
      <c r="B57" s="48" t="s">
        <v>40</v>
      </c>
      <c r="C57" s="47" t="s">
        <v>58</v>
      </c>
      <c r="D57" s="58">
        <v>3174</v>
      </c>
    </row>
    <row r="58" spans="1:4" x14ac:dyDescent="0.2">
      <c r="A58" s="49"/>
      <c r="B58" s="59"/>
      <c r="C58" s="59"/>
      <c r="D58" s="59"/>
    </row>
    <row r="59" spans="1:4" x14ac:dyDescent="0.2">
      <c r="A59" s="131"/>
      <c r="B59" s="131"/>
      <c r="C59" s="131"/>
      <c r="D59" s="131"/>
    </row>
  </sheetData>
  <mergeCells count="16">
    <mergeCell ref="A6:D6"/>
    <mergeCell ref="A5:D5"/>
    <mergeCell ref="A7:D7"/>
    <mergeCell ref="C9:C10"/>
    <mergeCell ref="A27:D27"/>
    <mergeCell ref="D9:D10"/>
    <mergeCell ref="B9:B10"/>
    <mergeCell ref="A9:A10"/>
    <mergeCell ref="A59:D59"/>
    <mergeCell ref="A37:D37"/>
    <mergeCell ref="A38:D38"/>
    <mergeCell ref="A39:D39"/>
    <mergeCell ref="A41:A42"/>
    <mergeCell ref="B41:B42"/>
    <mergeCell ref="C41:C42"/>
    <mergeCell ref="D41:D42"/>
  </mergeCells>
  <phoneticPr fontId="0" type="noConversion"/>
  <printOptions horizontalCentered="1"/>
  <pageMargins left="0.23622047244094491" right="0.19685039370078741" top="0.6692913385826772" bottom="0.59055118110236227" header="0.23622047244094491" footer="0.23622047244094491"/>
  <pageSetup paperSize="9" scale="105" orientation="landscape" r:id="rId1"/>
  <headerFooter differentOddEven="1" alignWithMargins="0">
    <oddFooter>&amp;C4</oddFooter>
    <evenFooter>&amp;C5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view="pageBreakPreview" zoomScale="60" zoomScaleNormal="100" workbookViewId="0">
      <selection activeCell="H16" sqref="H16"/>
    </sheetView>
  </sheetViews>
  <sheetFormatPr defaultRowHeight="12.75" x14ac:dyDescent="0.2"/>
  <cols>
    <col min="1" max="1" width="7.5703125" style="71" customWidth="1"/>
    <col min="2" max="2" width="59.5703125" style="71" customWidth="1"/>
    <col min="3" max="3" width="10.5703125" style="73" customWidth="1"/>
    <col min="4" max="6" width="12.28515625" style="73" customWidth="1"/>
    <col min="7" max="7" width="14.7109375" style="73" customWidth="1"/>
    <col min="8" max="8" width="18" style="73" customWidth="1"/>
    <col min="9" max="9" width="18.140625" style="73" customWidth="1"/>
    <col min="10" max="10" width="18.7109375" style="73" customWidth="1"/>
    <col min="11" max="11" width="14.42578125" style="71" customWidth="1"/>
    <col min="12" max="12" width="12.85546875" style="71" customWidth="1"/>
    <col min="13" max="16384" width="9.140625" style="71"/>
  </cols>
  <sheetData>
    <row r="1" spans="1:11" ht="18.75" customHeight="1" x14ac:dyDescent="0.2">
      <c r="I1" s="74" t="s">
        <v>60</v>
      </c>
    </row>
    <row r="2" spans="1:11" ht="15.75" x14ac:dyDescent="0.2">
      <c r="I2" s="74" t="s">
        <v>1</v>
      </c>
    </row>
    <row r="3" spans="1:11" ht="15.75" x14ac:dyDescent="0.2">
      <c r="I3" s="74" t="s">
        <v>71</v>
      </c>
    </row>
    <row r="5" spans="1:11" ht="15.75" customHeight="1" x14ac:dyDescent="0.2">
      <c r="A5" s="124" t="s">
        <v>86</v>
      </c>
      <c r="B5" s="124"/>
      <c r="C5" s="124"/>
      <c r="D5" s="124"/>
      <c r="E5" s="124"/>
      <c r="F5" s="124"/>
      <c r="G5" s="124"/>
      <c r="H5" s="124"/>
      <c r="I5" s="124"/>
      <c r="J5" s="124"/>
      <c r="K5" s="25"/>
    </row>
    <row r="6" spans="1:11" x14ac:dyDescent="0.2">
      <c r="B6" s="5"/>
      <c r="C6" s="5"/>
      <c r="D6" s="5"/>
      <c r="F6" s="154"/>
      <c r="G6" s="154"/>
      <c r="H6" s="154"/>
      <c r="I6" s="154"/>
      <c r="J6" s="75"/>
    </row>
    <row r="7" spans="1:11" ht="15.75" x14ac:dyDescent="0.2">
      <c r="B7" s="124"/>
      <c r="C7" s="124"/>
      <c r="D7" s="124"/>
      <c r="E7" s="124"/>
      <c r="F7" s="124"/>
      <c r="G7" s="124"/>
      <c r="H7" s="124"/>
      <c r="I7" s="124"/>
      <c r="J7" s="124"/>
      <c r="K7" s="124"/>
    </row>
    <row r="9" spans="1:11" ht="29.25" customHeight="1" x14ac:dyDescent="0.2">
      <c r="A9" s="152" t="s">
        <v>2</v>
      </c>
      <c r="B9" s="152" t="s">
        <v>7</v>
      </c>
      <c r="C9" s="143" t="s">
        <v>11</v>
      </c>
      <c r="D9" s="145"/>
      <c r="E9" s="143" t="s">
        <v>12</v>
      </c>
      <c r="F9" s="145"/>
      <c r="G9" s="143" t="s">
        <v>47</v>
      </c>
      <c r="H9" s="144"/>
      <c r="I9" s="145"/>
      <c r="J9" s="141" t="s">
        <v>87</v>
      </c>
    </row>
    <row r="10" spans="1:11" ht="51" x14ac:dyDescent="0.2">
      <c r="A10" s="153"/>
      <c r="B10" s="153"/>
      <c r="C10" s="2" t="s">
        <v>9</v>
      </c>
      <c r="D10" s="2" t="s">
        <v>10</v>
      </c>
      <c r="E10" s="32" t="s">
        <v>13</v>
      </c>
      <c r="F10" s="32" t="s">
        <v>14</v>
      </c>
      <c r="G10" s="2" t="s">
        <v>45</v>
      </c>
      <c r="H10" s="33" t="s">
        <v>30</v>
      </c>
      <c r="I10" s="2" t="s">
        <v>46</v>
      </c>
      <c r="J10" s="142"/>
    </row>
    <row r="11" spans="1:11" x14ac:dyDescent="0.2">
      <c r="A11" s="76">
        <v>1</v>
      </c>
      <c r="B11" s="77">
        <v>2</v>
      </c>
      <c r="C11" s="76">
        <v>3</v>
      </c>
      <c r="D11" s="76">
        <v>4</v>
      </c>
      <c r="E11" s="78">
        <v>5</v>
      </c>
      <c r="F11" s="76">
        <v>6</v>
      </c>
      <c r="G11" s="79">
        <v>7</v>
      </c>
      <c r="H11" s="80">
        <v>8</v>
      </c>
      <c r="I11" s="79">
        <v>9</v>
      </c>
      <c r="J11" s="120">
        <v>10</v>
      </c>
    </row>
    <row r="12" spans="1:11" x14ac:dyDescent="0.2">
      <c r="A12" s="6">
        <v>1</v>
      </c>
      <c r="B12" s="81" t="s">
        <v>48</v>
      </c>
      <c r="C12" s="146"/>
      <c r="D12" s="147"/>
      <c r="E12" s="147"/>
      <c r="F12" s="82">
        <f>F15</f>
        <v>18502.879999999997</v>
      </c>
      <c r="G12" s="83"/>
      <c r="H12" s="84"/>
      <c r="I12" s="85"/>
      <c r="J12" s="86"/>
    </row>
    <row r="13" spans="1:11" ht="25.5" x14ac:dyDescent="0.2">
      <c r="A13" s="6">
        <v>2</v>
      </c>
      <c r="B13" s="8" t="s">
        <v>62</v>
      </c>
      <c r="C13" s="148"/>
      <c r="D13" s="149"/>
      <c r="E13" s="149"/>
      <c r="F13" s="87">
        <f>F15</f>
        <v>18502.879999999997</v>
      </c>
      <c r="G13" s="88"/>
      <c r="H13" s="89"/>
      <c r="I13" s="90"/>
      <c r="J13" s="91"/>
    </row>
    <row r="14" spans="1:11" ht="25.5" x14ac:dyDescent="0.2">
      <c r="A14" s="6"/>
      <c r="B14" s="8" t="s">
        <v>16</v>
      </c>
      <c r="C14" s="150"/>
      <c r="D14" s="151"/>
      <c r="E14" s="151"/>
      <c r="F14" s="92"/>
      <c r="G14" s="83"/>
      <c r="H14" s="84"/>
      <c r="I14" s="85"/>
      <c r="J14" s="86"/>
    </row>
    <row r="15" spans="1:11" x14ac:dyDescent="0.2">
      <c r="A15" s="6" t="s">
        <v>3</v>
      </c>
      <c r="B15" s="8" t="s">
        <v>88</v>
      </c>
      <c r="C15" s="92"/>
      <c r="D15" s="92"/>
      <c r="E15" s="93">
        <f>SUM(E16:E24)</f>
        <v>27747.559999999998</v>
      </c>
      <c r="F15" s="93">
        <f>SUM(F16:F24)</f>
        <v>18502.879999999997</v>
      </c>
      <c r="G15" s="93">
        <f>SUM(G16:G24)</f>
        <v>11.032999999999999</v>
      </c>
      <c r="H15" s="94"/>
      <c r="I15" s="95">
        <f>SUM(I16:I24)</f>
        <v>7</v>
      </c>
      <c r="J15" s="91"/>
    </row>
    <row r="16" spans="1:11" ht="27" customHeight="1" x14ac:dyDescent="0.2">
      <c r="A16" s="6"/>
      <c r="B16" s="8" t="s">
        <v>89</v>
      </c>
      <c r="C16" s="92" t="s">
        <v>90</v>
      </c>
      <c r="D16" s="92" t="s">
        <v>91</v>
      </c>
      <c r="E16" s="93">
        <v>831.34999999999991</v>
      </c>
      <c r="F16" s="93">
        <v>449.58</v>
      </c>
      <c r="G16" s="92">
        <v>0.35</v>
      </c>
      <c r="H16" s="92" t="s">
        <v>92</v>
      </c>
      <c r="I16" s="92">
        <v>0</v>
      </c>
      <c r="J16" s="92"/>
      <c r="K16" s="59"/>
    </row>
    <row r="17" spans="1:11" ht="27" customHeight="1" x14ac:dyDescent="0.2">
      <c r="A17" s="6"/>
      <c r="B17" s="8" t="s">
        <v>93</v>
      </c>
      <c r="C17" s="92" t="s">
        <v>94</v>
      </c>
      <c r="D17" s="92" t="s">
        <v>95</v>
      </c>
      <c r="E17" s="93">
        <v>1966.16</v>
      </c>
      <c r="F17" s="93">
        <v>1312.98</v>
      </c>
      <c r="G17" s="92">
        <v>0.54300000000000004</v>
      </c>
      <c r="H17" s="92" t="s">
        <v>96</v>
      </c>
      <c r="I17" s="92">
        <v>1</v>
      </c>
      <c r="J17" s="92">
        <v>28.34</v>
      </c>
      <c r="K17" s="59"/>
    </row>
    <row r="18" spans="1:11" ht="38.25" hidden="1" x14ac:dyDescent="0.2">
      <c r="A18" s="6"/>
      <c r="B18" s="8" t="s">
        <v>97</v>
      </c>
      <c r="C18" s="92" t="s">
        <v>98</v>
      </c>
      <c r="D18" s="92"/>
      <c r="E18" s="96"/>
      <c r="F18" s="93">
        <v>0</v>
      </c>
      <c r="G18" s="92"/>
      <c r="H18" s="92"/>
      <c r="I18" s="92"/>
      <c r="J18" s="92"/>
      <c r="K18" s="59"/>
    </row>
    <row r="19" spans="1:11" ht="27" customHeight="1" x14ac:dyDescent="0.2">
      <c r="A19" s="6"/>
      <c r="B19" s="97" t="s">
        <v>99</v>
      </c>
      <c r="C19" s="92" t="s">
        <v>100</v>
      </c>
      <c r="D19" s="92" t="s">
        <v>101</v>
      </c>
      <c r="E19" s="93">
        <v>5337.48</v>
      </c>
      <c r="F19" s="93">
        <v>5337.48</v>
      </c>
      <c r="G19" s="92">
        <v>2.83</v>
      </c>
      <c r="H19" s="92" t="s">
        <v>102</v>
      </c>
      <c r="I19" s="92">
        <v>1</v>
      </c>
      <c r="J19" s="92"/>
      <c r="K19" s="59"/>
    </row>
    <row r="20" spans="1:11" ht="27" customHeight="1" x14ac:dyDescent="0.2">
      <c r="A20" s="6"/>
      <c r="B20" s="98" t="s">
        <v>103</v>
      </c>
      <c r="C20" s="92" t="s">
        <v>104</v>
      </c>
      <c r="D20" s="92"/>
      <c r="E20" s="93">
        <v>3582.41</v>
      </c>
      <c r="F20" s="93">
        <v>3582.41</v>
      </c>
      <c r="G20" s="92"/>
      <c r="H20" s="92"/>
      <c r="I20" s="92"/>
      <c r="J20" s="92"/>
      <c r="K20" s="59"/>
    </row>
    <row r="21" spans="1:11" ht="27" customHeight="1" x14ac:dyDescent="0.2">
      <c r="A21" s="6"/>
      <c r="B21" s="99" t="s">
        <v>105</v>
      </c>
      <c r="C21" s="92" t="s">
        <v>94</v>
      </c>
      <c r="D21" s="92" t="s">
        <v>95</v>
      </c>
      <c r="E21" s="93">
        <v>3230.41</v>
      </c>
      <c r="F21" s="93">
        <v>2188.61</v>
      </c>
      <c r="G21" s="92">
        <v>1.1499999999999999</v>
      </c>
      <c r="H21" s="92" t="s">
        <v>106</v>
      </c>
      <c r="I21" s="92">
        <v>1</v>
      </c>
      <c r="J21" s="92">
        <v>443.14</v>
      </c>
      <c r="K21" s="59"/>
    </row>
    <row r="22" spans="1:11" ht="27" customHeight="1" x14ac:dyDescent="0.2">
      <c r="A22" s="6"/>
      <c r="B22" s="99" t="s">
        <v>107</v>
      </c>
      <c r="C22" s="92" t="s">
        <v>94</v>
      </c>
      <c r="D22" s="92" t="s">
        <v>95</v>
      </c>
      <c r="E22" s="93">
        <v>4142.38</v>
      </c>
      <c r="F22" s="93">
        <v>3156.74</v>
      </c>
      <c r="G22" s="92">
        <v>1.1299999999999999</v>
      </c>
      <c r="H22" s="92">
        <v>108</v>
      </c>
      <c r="I22" s="92">
        <v>1</v>
      </c>
      <c r="J22" s="92">
        <v>336.6</v>
      </c>
      <c r="K22" s="59"/>
    </row>
    <row r="23" spans="1:11" ht="27" customHeight="1" x14ac:dyDescent="0.2">
      <c r="A23" s="6"/>
      <c r="B23" s="99" t="s">
        <v>108</v>
      </c>
      <c r="C23" s="92" t="s">
        <v>94</v>
      </c>
      <c r="D23" s="92" t="s">
        <v>95</v>
      </c>
      <c r="E23" s="93">
        <v>3417.91</v>
      </c>
      <c r="F23" s="93">
        <v>2475.08</v>
      </c>
      <c r="G23" s="92">
        <v>0.57999999999999996</v>
      </c>
      <c r="H23" s="92" t="s">
        <v>96</v>
      </c>
      <c r="I23" s="92">
        <v>1</v>
      </c>
      <c r="J23" s="92"/>
      <c r="K23" s="59"/>
    </row>
    <row r="24" spans="1:11" ht="27" customHeight="1" x14ac:dyDescent="0.2">
      <c r="A24" s="6"/>
      <c r="B24" s="97" t="s">
        <v>109</v>
      </c>
      <c r="C24" s="92" t="s">
        <v>94</v>
      </c>
      <c r="D24" s="92" t="s">
        <v>95</v>
      </c>
      <c r="E24" s="93">
        <v>5239.46</v>
      </c>
      <c r="F24" s="93">
        <v>0</v>
      </c>
      <c r="G24" s="100">
        <v>4.45</v>
      </c>
      <c r="H24" s="101" t="s">
        <v>110</v>
      </c>
      <c r="I24" s="90">
        <v>2</v>
      </c>
      <c r="J24" s="92">
        <v>61.5</v>
      </c>
      <c r="K24" s="59"/>
    </row>
    <row r="25" spans="1:11" x14ac:dyDescent="0.2">
      <c r="A25" s="6" t="s">
        <v>4</v>
      </c>
      <c r="B25" s="97" t="s">
        <v>15</v>
      </c>
      <c r="C25" s="92"/>
      <c r="D25" s="92"/>
      <c r="E25" s="92"/>
      <c r="F25" s="92"/>
      <c r="G25" s="102"/>
      <c r="H25" s="103"/>
      <c r="I25" s="102"/>
      <c r="J25" s="91"/>
    </row>
    <row r="26" spans="1:11" x14ac:dyDescent="0.2">
      <c r="A26" s="6" t="s">
        <v>5</v>
      </c>
      <c r="B26" s="118" t="s">
        <v>49</v>
      </c>
      <c r="C26" s="104"/>
      <c r="D26" s="105"/>
      <c r="E26" s="92"/>
      <c r="F26" s="92"/>
      <c r="G26" s="106"/>
      <c r="H26" s="107"/>
      <c r="I26" s="108"/>
      <c r="J26" s="109"/>
    </row>
    <row r="27" spans="1:11" x14ac:dyDescent="0.2">
      <c r="A27" s="7" t="s">
        <v>6</v>
      </c>
      <c r="B27" s="110" t="s">
        <v>50</v>
      </c>
      <c r="C27" s="111"/>
      <c r="D27" s="112"/>
      <c r="E27" s="112"/>
      <c r="F27" s="113"/>
      <c r="G27" s="111"/>
      <c r="H27" s="112"/>
      <c r="I27" s="114"/>
      <c r="J27" s="115"/>
      <c r="K27" s="116"/>
    </row>
    <row r="28" spans="1:11" ht="34.5" customHeight="1" x14ac:dyDescent="0.2">
      <c r="B28" s="3"/>
      <c r="C28" s="101"/>
      <c r="D28" s="101"/>
      <c r="E28" s="101"/>
    </row>
    <row r="29" spans="1:11" ht="28.5" customHeight="1" x14ac:dyDescent="0.2">
      <c r="A29" s="140"/>
      <c r="B29" s="140"/>
      <c r="C29" s="140"/>
      <c r="D29" s="140"/>
      <c r="E29" s="140"/>
      <c r="F29" s="140"/>
      <c r="G29" s="140"/>
      <c r="H29" s="140"/>
      <c r="I29" s="140"/>
    </row>
    <row r="30" spans="1:11" ht="24.75" customHeight="1" x14ac:dyDescent="0.2">
      <c r="A30" s="140"/>
      <c r="B30" s="140"/>
      <c r="C30" s="140"/>
      <c r="D30" s="140"/>
      <c r="E30" s="140"/>
      <c r="F30" s="140"/>
      <c r="G30" s="140"/>
      <c r="H30" s="140"/>
      <c r="I30" s="140"/>
      <c r="J30" s="75"/>
      <c r="K30" s="117"/>
    </row>
    <row r="31" spans="1:11" ht="12.75" customHeight="1" x14ac:dyDescent="0.2">
      <c r="A31" s="140"/>
      <c r="B31" s="140"/>
      <c r="C31" s="140"/>
      <c r="D31" s="140"/>
      <c r="E31" s="140"/>
      <c r="F31" s="140"/>
      <c r="G31" s="140"/>
      <c r="H31" s="140"/>
      <c r="I31" s="140"/>
    </row>
    <row r="32" spans="1:11" ht="26.25" customHeight="1" x14ac:dyDescent="0.2">
      <c r="A32" s="140"/>
      <c r="B32" s="140"/>
      <c r="C32" s="140"/>
      <c r="D32" s="140"/>
      <c r="E32" s="140"/>
      <c r="F32" s="140"/>
      <c r="G32" s="140"/>
      <c r="H32" s="140"/>
      <c r="I32" s="140"/>
      <c r="J32" s="75"/>
      <c r="K32" s="117"/>
    </row>
    <row r="39" spans="5:5" ht="15.75" x14ac:dyDescent="0.2">
      <c r="E39" s="74"/>
    </row>
  </sheetData>
  <mergeCells count="14">
    <mergeCell ref="A32:I32"/>
    <mergeCell ref="A5:J5"/>
    <mergeCell ref="J9:J10"/>
    <mergeCell ref="G9:I9"/>
    <mergeCell ref="A29:I29"/>
    <mergeCell ref="A30:I30"/>
    <mergeCell ref="A31:I31"/>
    <mergeCell ref="C12:E14"/>
    <mergeCell ref="C9:D9"/>
    <mergeCell ref="B9:B10"/>
    <mergeCell ref="F6:I6"/>
    <mergeCell ref="A9:A10"/>
    <mergeCell ref="E9:F9"/>
    <mergeCell ref="B7:K7"/>
  </mergeCells>
  <phoneticPr fontId="0" type="noConversion"/>
  <printOptions horizontalCentered="1"/>
  <pageMargins left="7.874015748031496E-2" right="0" top="0.70866141732283472" bottom="0.31496062992125984" header="0.51181102362204722" footer="0.51181102362204722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П1 тарифы</vt:lpstr>
      <vt:lpstr>П2 фхд</vt:lpstr>
      <vt:lpstr>П4 инвестиции </vt:lpstr>
      <vt:lpstr>'П4 инвестиции 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2014</cp:lastModifiedBy>
  <cp:lastPrinted>2017-04-14T07:51:18Z</cp:lastPrinted>
  <dcterms:created xsi:type="dcterms:W3CDTF">2010-12-15T07:20:08Z</dcterms:created>
  <dcterms:modified xsi:type="dcterms:W3CDTF">2017-04-18T12:44:49Z</dcterms:modified>
</cp:coreProperties>
</file>