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esktop\ТЕХПРИС\"/>
    </mc:Choice>
  </mc:AlternateContent>
  <bookViews>
    <workbookView xWindow="0" yWindow="0" windowWidth="28800" windowHeight="12435" activeTab="7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1" i="8" l="1"/>
  <c r="O31" i="8"/>
  <c r="N31" i="8"/>
  <c r="M31" i="8"/>
  <c r="F31" i="8"/>
  <c r="E31" i="8"/>
  <c r="H8" i="8"/>
  <c r="G8" i="8"/>
  <c r="F8" i="8"/>
  <c r="E8" i="8"/>
  <c r="P34" i="8" l="1"/>
  <c r="O34" i="8"/>
  <c r="N34" i="8"/>
  <c r="M34" i="8"/>
  <c r="F34" i="8"/>
  <c r="E34" i="8"/>
  <c r="P32" i="8"/>
  <c r="O32" i="8"/>
  <c r="N32" i="8"/>
  <c r="M32" i="8"/>
  <c r="F32" i="8"/>
  <c r="E32" i="8"/>
  <c r="H13" i="8"/>
  <c r="G13" i="8"/>
  <c r="F13" i="8"/>
  <c r="E13" i="8"/>
  <c r="H12" i="8"/>
  <c r="G12" i="8"/>
  <c r="H10" i="8"/>
  <c r="G10" i="8"/>
  <c r="F10" i="8"/>
  <c r="E10" i="8"/>
  <c r="H9" i="8"/>
  <c r="G9" i="8"/>
  <c r="F9" i="8"/>
  <c r="E9" i="8"/>
  <c r="H11" i="8"/>
  <c r="G11" i="8"/>
  <c r="F11" i="8"/>
  <c r="E11" i="8"/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<sst xmlns="http://schemas.openxmlformats.org/spreadsheetml/2006/main" count="1070" uniqueCount="97">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</sst>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78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77" t="s">
        <v>21</v>
      </c>
      <c r="C7" s="77"/>
      <c r="D7" s="77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77" t="s">
        <v>22</v>
      </c>
      <c r="C8" s="77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77"/>
      <c r="C9" s="77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77"/>
      <c r="C10" s="77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77"/>
      <c r="C11" s="77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77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77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77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77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77" t="s">
        <v>29</v>
      </c>
      <c r="C16" s="77"/>
      <c r="D16" s="77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77" t="s">
        <v>31</v>
      </c>
      <c r="C17" s="77"/>
      <c r="D17" s="77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77" t="s">
        <v>33</v>
      </c>
      <c r="C18" s="77"/>
      <c r="D18" s="77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81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11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11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26" t="s">
        <v>45</v>
      </c>
      <c r="M28" s="83"/>
      <c r="N28" s="72"/>
      <c r="O28" s="83"/>
      <c r="P28" s="72"/>
    </row>
    <row r="29" spans="1:16" s="1" customFormat="1" ht="96" customHeight="1" x14ac:dyDescent="0.3">
      <c r="A29" s="11" t="s">
        <v>0</v>
      </c>
      <c r="B29" s="80"/>
      <c r="C29" s="80"/>
      <c r="D29" s="80"/>
      <c r="E29" s="83"/>
      <c r="F29" s="72"/>
      <c r="G29" s="83"/>
      <c r="H29" s="72"/>
      <c r="I29" s="73"/>
      <c r="J29" s="24" t="s">
        <v>46</v>
      </c>
      <c r="K29" s="24" t="s">
        <v>47</v>
      </c>
      <c r="L29" s="24" t="s">
        <v>48</v>
      </c>
      <c r="M29" s="83"/>
      <c r="N29" s="72"/>
      <c r="O29" s="83"/>
      <c r="P29" s="72"/>
    </row>
    <row r="30" spans="1:16" s="1" customFormat="1" ht="18.75" x14ac:dyDescent="0.3">
      <c r="A30" s="11"/>
      <c r="B30" s="75" t="s">
        <v>49</v>
      </c>
      <c r="C30" s="75"/>
      <c r="D30" s="75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76" t="s">
        <v>61</v>
      </c>
      <c r="C31" s="71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76"/>
      <c r="C32" s="71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76"/>
      <c r="C33" s="71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76"/>
      <c r="C34" s="71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70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70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70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70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70" t="s">
        <v>68</v>
      </c>
      <c r="C39" s="71" t="s">
        <v>69</v>
      </c>
      <c r="D39" s="7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70"/>
      <c r="C40" s="71" t="s">
        <v>70</v>
      </c>
      <c r="D40" s="7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70"/>
      <c r="C41" s="71" t="s">
        <v>72</v>
      </c>
      <c r="D41" s="7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70"/>
      <c r="C42" s="69" t="s">
        <v>73</v>
      </c>
      <c r="D42" s="6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70"/>
      <c r="C43" s="71" t="s">
        <v>74</v>
      </c>
      <c r="D43" s="7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70"/>
      <c r="C44" s="71" t="s">
        <v>76</v>
      </c>
      <c r="D44" s="7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69" t="s">
        <v>78</v>
      </c>
      <c r="C45" s="69"/>
      <c r="D45" s="69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78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6.25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77" t="s">
        <v>21</v>
      </c>
      <c r="C7" s="77"/>
      <c r="D7" s="77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77" t="s">
        <v>22</v>
      </c>
      <c r="C8" s="77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77"/>
      <c r="C9" s="77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77"/>
      <c r="C10" s="77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77"/>
      <c r="C11" s="77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77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77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77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77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77" t="s">
        <v>29</v>
      </c>
      <c r="C16" s="77"/>
      <c r="D16" s="77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77" t="s">
        <v>31</v>
      </c>
      <c r="C17" s="77"/>
      <c r="D17" s="77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77" t="s">
        <v>33</v>
      </c>
      <c r="C18" s="77"/>
      <c r="D18" s="77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78" t="s">
        <v>85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18.75" x14ac:dyDescent="0.3">
      <c r="A27" s="11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11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26" t="s">
        <v>45</v>
      </c>
      <c r="M28" s="83"/>
      <c r="N28" s="72"/>
      <c r="O28" s="83"/>
      <c r="P28" s="72"/>
    </row>
    <row r="29" spans="1:16" s="1" customFormat="1" ht="168.75" x14ac:dyDescent="0.3">
      <c r="A29" s="11" t="s">
        <v>0</v>
      </c>
      <c r="B29" s="80"/>
      <c r="C29" s="80"/>
      <c r="D29" s="80"/>
      <c r="E29" s="83"/>
      <c r="F29" s="72"/>
      <c r="G29" s="83"/>
      <c r="H29" s="72"/>
      <c r="I29" s="73"/>
      <c r="J29" s="24" t="s">
        <v>46</v>
      </c>
      <c r="K29" s="24" t="s">
        <v>47</v>
      </c>
      <c r="L29" s="24" t="s">
        <v>48</v>
      </c>
      <c r="M29" s="83"/>
      <c r="N29" s="72"/>
      <c r="O29" s="83"/>
      <c r="P29" s="72"/>
    </row>
    <row r="30" spans="1:16" s="1" customFormat="1" ht="18.75" x14ac:dyDescent="0.3">
      <c r="A30" s="11"/>
      <c r="B30" s="75" t="s">
        <v>49</v>
      </c>
      <c r="C30" s="75"/>
      <c r="D30" s="75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76" t="s">
        <v>61</v>
      </c>
      <c r="C31" s="71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76"/>
      <c r="C32" s="71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76"/>
      <c r="C33" s="71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76"/>
      <c r="C34" s="71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70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70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70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70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70" t="s">
        <v>68</v>
      </c>
      <c r="C39" s="71" t="s">
        <v>69</v>
      </c>
      <c r="D39" s="7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70"/>
      <c r="C40" s="71" t="s">
        <v>70</v>
      </c>
      <c r="D40" s="7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70"/>
      <c r="C41" s="71" t="s">
        <v>72</v>
      </c>
      <c r="D41" s="7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70"/>
      <c r="C42" s="69" t="s">
        <v>73</v>
      </c>
      <c r="D42" s="6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70"/>
      <c r="C43" s="71" t="s">
        <v>74</v>
      </c>
      <c r="D43" s="7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70"/>
      <c r="C44" s="71" t="s">
        <v>76</v>
      </c>
      <c r="D44" s="7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69" t="s">
        <v>78</v>
      </c>
      <c r="C45" s="69"/>
      <c r="D45" s="69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82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77" t="s">
        <v>21</v>
      </c>
      <c r="C7" s="77"/>
      <c r="D7" s="77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77" t="s">
        <v>22</v>
      </c>
      <c r="C8" s="77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77"/>
      <c r="C9" s="77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77"/>
      <c r="C10" s="77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77"/>
      <c r="C11" s="77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77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77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77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77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77" t="s">
        <v>29</v>
      </c>
      <c r="C16" s="77"/>
      <c r="D16" s="77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77" t="s">
        <v>31</v>
      </c>
      <c r="C17" s="77"/>
      <c r="D17" s="77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77" t="s">
        <v>33</v>
      </c>
      <c r="C18" s="77"/>
      <c r="D18" s="77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83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11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11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12" t="s">
        <v>45</v>
      </c>
      <c r="M28" s="83"/>
      <c r="N28" s="72"/>
      <c r="O28" s="83"/>
      <c r="P28" s="72"/>
    </row>
    <row r="29" spans="1:16" s="1" customFormat="1" ht="96" customHeight="1" x14ac:dyDescent="0.3">
      <c r="A29" s="11" t="s">
        <v>0</v>
      </c>
      <c r="B29" s="80"/>
      <c r="C29" s="80"/>
      <c r="D29" s="80"/>
      <c r="E29" s="83"/>
      <c r="F29" s="72"/>
      <c r="G29" s="83"/>
      <c r="H29" s="72"/>
      <c r="I29" s="73"/>
      <c r="J29" s="8" t="s">
        <v>46</v>
      </c>
      <c r="K29" s="8" t="s">
        <v>47</v>
      </c>
      <c r="L29" s="8" t="s">
        <v>48</v>
      </c>
      <c r="M29" s="83"/>
      <c r="N29" s="72"/>
      <c r="O29" s="83"/>
      <c r="P29" s="72"/>
    </row>
    <row r="30" spans="1:16" s="2" customFormat="1" ht="18.75" x14ac:dyDescent="0.3">
      <c r="A30" s="31"/>
      <c r="B30" s="74" t="s">
        <v>49</v>
      </c>
      <c r="C30" s="74"/>
      <c r="D30" s="74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76" t="s">
        <v>61</v>
      </c>
      <c r="C31" s="71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76"/>
      <c r="C32" s="71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76"/>
      <c r="C33" s="71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76"/>
      <c r="C34" s="71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70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70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70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70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70" t="s">
        <v>68</v>
      </c>
      <c r="C39" s="71" t="s">
        <v>69</v>
      </c>
      <c r="D39" s="7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70"/>
      <c r="C40" s="71" t="s">
        <v>70</v>
      </c>
      <c r="D40" s="7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70"/>
      <c r="C41" s="71" t="s">
        <v>72</v>
      </c>
      <c r="D41" s="7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70"/>
      <c r="C42" s="69" t="s">
        <v>73</v>
      </c>
      <c r="D42" s="6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70"/>
      <c r="C43" s="71" t="s">
        <v>74</v>
      </c>
      <c r="D43" s="7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70"/>
      <c r="C44" s="71" t="s">
        <v>76</v>
      </c>
      <c r="D44" s="7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69" t="s">
        <v>78</v>
      </c>
      <c r="C45" s="69"/>
      <c r="D45" s="69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I4:I5"/>
    <mergeCell ref="J4:J5"/>
    <mergeCell ref="K4:M4"/>
    <mergeCell ref="B6:D6"/>
    <mergeCell ref="B7:D7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77" t="s">
        <v>21</v>
      </c>
      <c r="C7" s="77"/>
      <c r="D7" s="77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77" t="s">
        <v>22</v>
      </c>
      <c r="C8" s="77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77"/>
      <c r="C9" s="77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77"/>
      <c r="C10" s="77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77"/>
      <c r="C11" s="77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77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77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77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77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77" t="s">
        <v>29</v>
      </c>
      <c r="C16" s="77"/>
      <c r="D16" s="77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77" t="s">
        <v>31</v>
      </c>
      <c r="C17" s="77"/>
      <c r="D17" s="77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77" t="s">
        <v>33</v>
      </c>
      <c r="C18" s="77"/>
      <c r="D18" s="77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88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7" t="s">
        <v>0</v>
      </c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88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88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36" t="s">
        <v>45</v>
      </c>
      <c r="M28" s="83"/>
      <c r="N28" s="72"/>
      <c r="O28" s="83"/>
      <c r="P28" s="72"/>
    </row>
    <row r="29" spans="1:16" s="1" customFormat="1" ht="96" customHeight="1" x14ac:dyDescent="0.3">
      <c r="A29" s="89"/>
      <c r="B29" s="80"/>
      <c r="C29" s="80"/>
      <c r="D29" s="80"/>
      <c r="E29" s="83"/>
      <c r="F29" s="72"/>
      <c r="G29" s="83"/>
      <c r="H29" s="72"/>
      <c r="I29" s="73"/>
      <c r="J29" s="39" t="s">
        <v>46</v>
      </c>
      <c r="K29" s="39" t="s">
        <v>47</v>
      </c>
      <c r="L29" s="39" t="s">
        <v>48</v>
      </c>
      <c r="M29" s="83"/>
      <c r="N29" s="72"/>
      <c r="O29" s="83"/>
      <c r="P29" s="72"/>
    </row>
    <row r="30" spans="1:16" s="2" customFormat="1" ht="18.75" x14ac:dyDescent="0.3">
      <c r="A30" s="36"/>
      <c r="B30" s="74" t="s">
        <v>49</v>
      </c>
      <c r="C30" s="74"/>
      <c r="D30" s="74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76" t="s">
        <v>61</v>
      </c>
      <c r="C31" s="71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76"/>
      <c r="C32" s="71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76"/>
      <c r="C33" s="71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76"/>
      <c r="C34" s="71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70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70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70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70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70" t="s">
        <v>68</v>
      </c>
      <c r="C39" s="71" t="s">
        <v>69</v>
      </c>
      <c r="D39" s="71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70"/>
      <c r="C40" s="71" t="s">
        <v>70</v>
      </c>
      <c r="D40" s="71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70"/>
      <c r="C41" s="71" t="s">
        <v>72</v>
      </c>
      <c r="D41" s="71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70"/>
      <c r="C42" s="69" t="s">
        <v>73</v>
      </c>
      <c r="D42" s="6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70"/>
      <c r="C43" s="71" t="s">
        <v>74</v>
      </c>
      <c r="D43" s="7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70"/>
      <c r="C44" s="71" t="s">
        <v>76</v>
      </c>
      <c r="D44" s="7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69" t="s">
        <v>78</v>
      </c>
      <c r="C45" s="69"/>
      <c r="D45" s="69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77" t="s">
        <v>21</v>
      </c>
      <c r="C7" s="77"/>
      <c r="D7" s="77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77" t="s">
        <v>22</v>
      </c>
      <c r="C8" s="77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77"/>
      <c r="C9" s="77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77"/>
      <c r="C10" s="77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77"/>
      <c r="C11" s="77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77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77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77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77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77" t="s">
        <v>29</v>
      </c>
      <c r="C16" s="77"/>
      <c r="D16" s="77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77" t="s">
        <v>31</v>
      </c>
      <c r="C17" s="77"/>
      <c r="D17" s="77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77" t="s">
        <v>33</v>
      </c>
      <c r="C18" s="77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90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7" t="s">
        <v>0</v>
      </c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88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88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44" t="s">
        <v>45</v>
      </c>
      <c r="M28" s="83"/>
      <c r="N28" s="72"/>
      <c r="O28" s="83"/>
      <c r="P28" s="72"/>
    </row>
    <row r="29" spans="1:16" s="1" customFormat="1" ht="96" customHeight="1" x14ac:dyDescent="0.3">
      <c r="A29" s="89"/>
      <c r="B29" s="80"/>
      <c r="C29" s="80"/>
      <c r="D29" s="80"/>
      <c r="E29" s="83"/>
      <c r="F29" s="72"/>
      <c r="G29" s="83"/>
      <c r="H29" s="72"/>
      <c r="I29" s="73"/>
      <c r="J29" s="47" t="s">
        <v>46</v>
      </c>
      <c r="K29" s="47" t="s">
        <v>47</v>
      </c>
      <c r="L29" s="47" t="s">
        <v>48</v>
      </c>
      <c r="M29" s="83"/>
      <c r="N29" s="72"/>
      <c r="O29" s="83"/>
      <c r="P29" s="72"/>
    </row>
    <row r="30" spans="1:16" s="2" customFormat="1" ht="18.75" x14ac:dyDescent="0.3">
      <c r="A30" s="44"/>
      <c r="B30" s="74" t="s">
        <v>49</v>
      </c>
      <c r="C30" s="74"/>
      <c r="D30" s="74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76" t="s">
        <v>61</v>
      </c>
      <c r="C31" s="71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76"/>
      <c r="C32" s="71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76"/>
      <c r="C33" s="71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76"/>
      <c r="C34" s="71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70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70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70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70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70" t="s">
        <v>68</v>
      </c>
      <c r="C39" s="71" t="s">
        <v>69</v>
      </c>
      <c r="D39" s="7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70"/>
      <c r="C40" s="71" t="s">
        <v>70</v>
      </c>
      <c r="D40" s="7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70"/>
      <c r="C41" s="71" t="s">
        <v>72</v>
      </c>
      <c r="D41" s="7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70"/>
      <c r="C42" s="69" t="s">
        <v>73</v>
      </c>
      <c r="D42" s="69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70"/>
      <c r="C43" s="71" t="s">
        <v>74</v>
      </c>
      <c r="D43" s="7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70"/>
      <c r="C44" s="71" t="s">
        <v>76</v>
      </c>
      <c r="D44" s="7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69" t="s">
        <v>78</v>
      </c>
      <c r="C45" s="69"/>
      <c r="D45" s="69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77" t="s">
        <v>21</v>
      </c>
      <c r="C7" s="77"/>
      <c r="D7" s="77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77" t="s">
        <v>22</v>
      </c>
      <c r="C8" s="77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77"/>
      <c r="C9" s="77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77"/>
      <c r="C10" s="77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77"/>
      <c r="C11" s="77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77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77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77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77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77" t="s">
        <v>29</v>
      </c>
      <c r="C16" s="77"/>
      <c r="D16" s="77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77" t="s">
        <v>31</v>
      </c>
      <c r="C17" s="77"/>
      <c r="D17" s="77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77" t="s">
        <v>33</v>
      </c>
      <c r="C18" s="77"/>
      <c r="D18" s="77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92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7" t="s">
        <v>0</v>
      </c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88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88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52" t="s">
        <v>45</v>
      </c>
      <c r="M28" s="83"/>
      <c r="N28" s="72"/>
      <c r="O28" s="83"/>
      <c r="P28" s="72"/>
    </row>
    <row r="29" spans="1:16" s="1" customFormat="1" ht="96" customHeight="1" x14ac:dyDescent="0.3">
      <c r="A29" s="89"/>
      <c r="B29" s="80"/>
      <c r="C29" s="80"/>
      <c r="D29" s="80"/>
      <c r="E29" s="83"/>
      <c r="F29" s="72"/>
      <c r="G29" s="83"/>
      <c r="H29" s="72"/>
      <c r="I29" s="73"/>
      <c r="J29" s="50" t="s">
        <v>46</v>
      </c>
      <c r="K29" s="50" t="s">
        <v>47</v>
      </c>
      <c r="L29" s="50" t="s">
        <v>48</v>
      </c>
      <c r="M29" s="83"/>
      <c r="N29" s="72"/>
      <c r="O29" s="83"/>
      <c r="P29" s="72"/>
    </row>
    <row r="30" spans="1:16" s="2" customFormat="1" ht="18.75" x14ac:dyDescent="0.3">
      <c r="A30" s="52"/>
      <c r="B30" s="74" t="s">
        <v>49</v>
      </c>
      <c r="C30" s="74"/>
      <c r="D30" s="74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76" t="s">
        <v>61</v>
      </c>
      <c r="C31" s="71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76"/>
      <c r="C32" s="71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76"/>
      <c r="C33" s="71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76"/>
      <c r="C34" s="71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70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70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70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70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70" t="s">
        <v>68</v>
      </c>
      <c r="C39" s="71" t="s">
        <v>69</v>
      </c>
      <c r="D39" s="7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70"/>
      <c r="C40" s="71" t="s">
        <v>70</v>
      </c>
      <c r="D40" s="7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70"/>
      <c r="C41" s="71" t="s">
        <v>72</v>
      </c>
      <c r="D41" s="7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70"/>
      <c r="C42" s="69" t="s">
        <v>73</v>
      </c>
      <c r="D42" s="69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70"/>
      <c r="C43" s="71" t="s">
        <v>74</v>
      </c>
      <c r="D43" s="7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70"/>
      <c r="C44" s="71" t="s">
        <v>76</v>
      </c>
      <c r="D44" s="7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69" t="s">
        <v>78</v>
      </c>
      <c r="C45" s="69"/>
      <c r="D45" s="69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5" zoomScale="85" zoomScaleNormal="85" workbookViewId="0">
      <selection activeCell="S37" sqref="S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77" t="s">
        <v>21</v>
      </c>
      <c r="C7" s="77"/>
      <c r="D7" s="77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77" t="s">
        <v>22</v>
      </c>
      <c r="C8" s="77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77"/>
      <c r="C9" s="77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77"/>
      <c r="C10" s="77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77"/>
      <c r="C11" s="77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77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77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77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77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77" t="s">
        <v>29</v>
      </c>
      <c r="C16" s="77"/>
      <c r="D16" s="77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77" t="s">
        <v>31</v>
      </c>
      <c r="C17" s="77"/>
      <c r="D17" s="77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77" t="s">
        <v>33</v>
      </c>
      <c r="C18" s="77"/>
      <c r="D18" s="77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94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92" t="s">
        <v>0</v>
      </c>
      <c r="B26" s="95" t="s">
        <v>36</v>
      </c>
      <c r="C26" s="95"/>
      <c r="D26" s="95"/>
      <c r="E26" s="84" t="s">
        <v>37</v>
      </c>
      <c r="F26" s="84"/>
      <c r="G26" s="90" t="s">
        <v>79</v>
      </c>
      <c r="H26" s="90"/>
      <c r="I26" s="90"/>
      <c r="J26" s="90"/>
      <c r="K26" s="90"/>
      <c r="L26" s="90"/>
      <c r="M26" s="96" t="s">
        <v>38</v>
      </c>
      <c r="N26" s="96"/>
      <c r="O26" s="96" t="s">
        <v>39</v>
      </c>
      <c r="P26" s="96"/>
    </row>
    <row r="27" spans="1:16" s="1" customFormat="1" ht="20.25" customHeight="1" x14ac:dyDescent="0.3">
      <c r="A27" s="93"/>
      <c r="B27" s="95"/>
      <c r="C27" s="95"/>
      <c r="D27" s="95"/>
      <c r="E27" s="76" t="s">
        <v>40</v>
      </c>
      <c r="F27" s="70" t="s">
        <v>41</v>
      </c>
      <c r="G27" s="76" t="s">
        <v>40</v>
      </c>
      <c r="H27" s="70" t="s">
        <v>41</v>
      </c>
      <c r="I27" s="90" t="s">
        <v>42</v>
      </c>
      <c r="J27" s="90"/>
      <c r="K27" s="90"/>
      <c r="L27" s="90"/>
      <c r="M27" s="76" t="s">
        <v>40</v>
      </c>
      <c r="N27" s="70" t="s">
        <v>41</v>
      </c>
      <c r="O27" s="76" t="s">
        <v>40</v>
      </c>
      <c r="P27" s="70" t="s">
        <v>41</v>
      </c>
    </row>
    <row r="28" spans="1:16" s="1" customFormat="1" ht="18.75" x14ac:dyDescent="0.3">
      <c r="A28" s="93"/>
      <c r="B28" s="95"/>
      <c r="C28" s="95"/>
      <c r="D28" s="95"/>
      <c r="E28" s="76"/>
      <c r="F28" s="70"/>
      <c r="G28" s="76"/>
      <c r="H28" s="70"/>
      <c r="I28" s="91" t="s">
        <v>43</v>
      </c>
      <c r="J28" s="90" t="s">
        <v>44</v>
      </c>
      <c r="K28" s="90"/>
      <c r="L28" s="66" t="s">
        <v>45</v>
      </c>
      <c r="M28" s="76"/>
      <c r="N28" s="70"/>
      <c r="O28" s="76"/>
      <c r="P28" s="70"/>
    </row>
    <row r="29" spans="1:16" s="1" customFormat="1" ht="96" customHeight="1" x14ac:dyDescent="0.3">
      <c r="A29" s="94"/>
      <c r="B29" s="95"/>
      <c r="C29" s="95"/>
      <c r="D29" s="95"/>
      <c r="E29" s="76"/>
      <c r="F29" s="70"/>
      <c r="G29" s="76"/>
      <c r="H29" s="70"/>
      <c r="I29" s="91"/>
      <c r="J29" s="65" t="s">
        <v>46</v>
      </c>
      <c r="K29" s="65" t="s">
        <v>47</v>
      </c>
      <c r="L29" s="65" t="s">
        <v>48</v>
      </c>
      <c r="M29" s="76"/>
      <c r="N29" s="70"/>
      <c r="O29" s="76"/>
      <c r="P29" s="70"/>
    </row>
    <row r="30" spans="1:16" s="2" customFormat="1" ht="18.75" x14ac:dyDescent="0.3">
      <c r="A30" s="60"/>
      <c r="B30" s="74" t="s">
        <v>49</v>
      </c>
      <c r="C30" s="74"/>
      <c r="D30" s="74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76" t="s">
        <v>61</v>
      </c>
      <c r="C31" s="71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76"/>
      <c r="C32" s="71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76"/>
      <c r="C33" s="71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76"/>
      <c r="C34" s="71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70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70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70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70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70" t="s">
        <v>68</v>
      </c>
      <c r="C39" s="71" t="s">
        <v>69</v>
      </c>
      <c r="D39" s="7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70"/>
      <c r="C40" s="71" t="s">
        <v>70</v>
      </c>
      <c r="D40" s="7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70"/>
      <c r="C41" s="71" t="s">
        <v>72</v>
      </c>
      <c r="D41" s="7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70"/>
      <c r="C42" s="69" t="s">
        <v>73</v>
      </c>
      <c r="D42" s="6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70"/>
      <c r="C43" s="71" t="s">
        <v>74</v>
      </c>
      <c r="D43" s="7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70"/>
      <c r="C44" s="71" t="s">
        <v>76</v>
      </c>
      <c r="D44" s="7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69" t="s">
        <v>78</v>
      </c>
      <c r="C45" s="69"/>
      <c r="D45" s="69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85" zoomScaleNormal="85" workbookViewId="0">
      <selection activeCell="I35" sqref="I35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5" t="s">
        <v>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77" t="s">
        <v>0</v>
      </c>
      <c r="B3" s="77" t="s">
        <v>1</v>
      </c>
      <c r="C3" s="77"/>
      <c r="D3" s="77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77"/>
      <c r="B4" s="77"/>
      <c r="C4" s="77"/>
      <c r="D4" s="77"/>
      <c r="E4" s="81" t="s">
        <v>5</v>
      </c>
      <c r="F4" s="81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4" t="s">
        <v>34</v>
      </c>
      <c r="L4" s="81"/>
      <c r="M4" s="81"/>
    </row>
    <row r="5" spans="1:13" s="3" customFormat="1" ht="57" customHeight="1" x14ac:dyDescent="0.3">
      <c r="A5" s="77"/>
      <c r="B5" s="77"/>
      <c r="C5" s="77"/>
      <c r="D5" s="77"/>
      <c r="E5" s="81"/>
      <c r="F5" s="81"/>
      <c r="G5" s="81"/>
      <c r="H5" s="81"/>
      <c r="I5" s="81"/>
      <c r="J5" s="81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77"/>
      <c r="B6" s="77" t="s">
        <v>10</v>
      </c>
      <c r="C6" s="77"/>
      <c r="D6" s="77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77" t="s">
        <v>21</v>
      </c>
      <c r="C7" s="77"/>
      <c r="D7" s="77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77" t="s">
        <v>22</v>
      </c>
      <c r="C8" s="77" t="s">
        <v>23</v>
      </c>
      <c r="D8" s="64" t="s">
        <v>24</v>
      </c>
      <c r="E8" s="59">
        <f>17+7+10+7+3</f>
        <v>44</v>
      </c>
      <c r="F8" s="59">
        <f>90+35+50+35+15</f>
        <v>225</v>
      </c>
      <c r="G8" s="68">
        <f>17+13+4+7+3</f>
        <v>44</v>
      </c>
      <c r="H8" s="68">
        <f>90+65+20+35+15</f>
        <v>225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77"/>
      <c r="C9" s="77"/>
      <c r="D9" s="64" t="s">
        <v>25</v>
      </c>
      <c r="E9" s="59">
        <f>7+27</f>
        <v>34</v>
      </c>
      <c r="F9" s="59">
        <f>35+118.8</f>
        <v>153.80000000000001</v>
      </c>
      <c r="G9" s="59">
        <f>13+16</f>
        <v>29</v>
      </c>
      <c r="H9" s="59">
        <f>65+70.48</f>
        <v>135.48000000000002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77"/>
      <c r="C10" s="77" t="s">
        <v>26</v>
      </c>
      <c r="D10" s="64" t="s">
        <v>24</v>
      </c>
      <c r="E10" s="59">
        <f>5</f>
        <v>5</v>
      </c>
      <c r="F10" s="59">
        <f>39.29</f>
        <v>39.29</v>
      </c>
      <c r="G10" s="59">
        <f>3</f>
        <v>3</v>
      </c>
      <c r="H10" s="59">
        <f>23.041</f>
        <v>23.041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77"/>
      <c r="C11" s="77"/>
      <c r="D11" s="64" t="s">
        <v>25</v>
      </c>
      <c r="E11" s="59">
        <f>1</f>
        <v>1</v>
      </c>
      <c r="F11" s="59">
        <f>33.62</f>
        <v>33.619999999999997</v>
      </c>
      <c r="G11" s="68">
        <f>1</f>
        <v>1</v>
      </c>
      <c r="H11" s="68">
        <f>33.62</f>
        <v>33.619999999999997</v>
      </c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77" t="s">
        <v>27</v>
      </c>
      <c r="C12" s="61" t="s">
        <v>23</v>
      </c>
      <c r="D12" s="64" t="s">
        <v>25</v>
      </c>
      <c r="E12" s="59"/>
      <c r="F12" s="59"/>
      <c r="G12" s="59">
        <f>1</f>
        <v>1</v>
      </c>
      <c r="H12" s="59">
        <f>10</f>
        <v>10</v>
      </c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77"/>
      <c r="C13" s="61" t="s">
        <v>26</v>
      </c>
      <c r="D13" s="64" t="s">
        <v>25</v>
      </c>
      <c r="E13" s="59">
        <f>3</f>
        <v>3</v>
      </c>
      <c r="F13" s="59">
        <f>76.28</f>
        <v>76.28</v>
      </c>
      <c r="G13" s="59">
        <f>5</f>
        <v>5</v>
      </c>
      <c r="H13" s="59">
        <f>304.45</f>
        <v>304.45</v>
      </c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77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77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77" t="s">
        <v>29</v>
      </c>
      <c r="C16" s="77"/>
      <c r="D16" s="77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77" t="s">
        <v>31</v>
      </c>
      <c r="C17" s="77"/>
      <c r="D17" s="77"/>
      <c r="E17" s="59">
        <f>E8+E9+E10+E11+E12+E13+E14+E15+E16</f>
        <v>87</v>
      </c>
      <c r="F17" s="59">
        <f t="shared" ref="F17:M17" si="0">F8+F9+F10+F11+F12+F13+F14+F15+F16</f>
        <v>527.99</v>
      </c>
      <c r="G17" s="59">
        <f t="shared" si="0"/>
        <v>83</v>
      </c>
      <c r="H17" s="59">
        <f t="shared" si="0"/>
        <v>731.59100000000001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77" t="s">
        <v>33</v>
      </c>
      <c r="C18" s="77"/>
      <c r="D18" s="77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78" t="s">
        <v>96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7" t="s">
        <v>0</v>
      </c>
      <c r="B26" s="80" t="s">
        <v>36</v>
      </c>
      <c r="C26" s="80"/>
      <c r="D26" s="80"/>
      <c r="E26" s="81" t="s">
        <v>37</v>
      </c>
      <c r="F26" s="81"/>
      <c r="G26" s="74" t="s">
        <v>79</v>
      </c>
      <c r="H26" s="74"/>
      <c r="I26" s="74"/>
      <c r="J26" s="74"/>
      <c r="K26" s="74"/>
      <c r="L26" s="74"/>
      <c r="M26" s="82" t="s">
        <v>38</v>
      </c>
      <c r="N26" s="82"/>
      <c r="O26" s="82" t="s">
        <v>39</v>
      </c>
      <c r="P26" s="82"/>
    </row>
    <row r="27" spans="1:16" s="1" customFormat="1" ht="20.25" customHeight="1" x14ac:dyDescent="0.3">
      <c r="A27" s="88"/>
      <c r="B27" s="80"/>
      <c r="C27" s="80"/>
      <c r="D27" s="80"/>
      <c r="E27" s="83" t="s">
        <v>40</v>
      </c>
      <c r="F27" s="72" t="s">
        <v>41</v>
      </c>
      <c r="G27" s="83" t="s">
        <v>40</v>
      </c>
      <c r="H27" s="72" t="s">
        <v>41</v>
      </c>
      <c r="I27" s="74" t="s">
        <v>42</v>
      </c>
      <c r="J27" s="74"/>
      <c r="K27" s="74"/>
      <c r="L27" s="74"/>
      <c r="M27" s="83" t="s">
        <v>40</v>
      </c>
      <c r="N27" s="72" t="s">
        <v>41</v>
      </c>
      <c r="O27" s="83" t="s">
        <v>40</v>
      </c>
      <c r="P27" s="72" t="s">
        <v>41</v>
      </c>
    </row>
    <row r="28" spans="1:16" s="1" customFormat="1" ht="18.75" x14ac:dyDescent="0.3">
      <c r="A28" s="88"/>
      <c r="B28" s="80"/>
      <c r="C28" s="80"/>
      <c r="D28" s="80"/>
      <c r="E28" s="83"/>
      <c r="F28" s="72"/>
      <c r="G28" s="83"/>
      <c r="H28" s="72"/>
      <c r="I28" s="73" t="s">
        <v>43</v>
      </c>
      <c r="J28" s="74" t="s">
        <v>44</v>
      </c>
      <c r="K28" s="74"/>
      <c r="L28" s="60" t="s">
        <v>45</v>
      </c>
      <c r="M28" s="83"/>
      <c r="N28" s="72"/>
      <c r="O28" s="83"/>
      <c r="P28" s="72"/>
    </row>
    <row r="29" spans="1:16" s="1" customFormat="1" ht="96" customHeight="1" x14ac:dyDescent="0.3">
      <c r="A29" s="89"/>
      <c r="B29" s="80"/>
      <c r="C29" s="80"/>
      <c r="D29" s="80"/>
      <c r="E29" s="83"/>
      <c r="F29" s="72"/>
      <c r="G29" s="83"/>
      <c r="H29" s="72"/>
      <c r="I29" s="73"/>
      <c r="J29" s="63" t="s">
        <v>46</v>
      </c>
      <c r="K29" s="63" t="s">
        <v>47</v>
      </c>
      <c r="L29" s="63" t="s">
        <v>48</v>
      </c>
      <c r="M29" s="83"/>
      <c r="N29" s="72"/>
      <c r="O29" s="83"/>
      <c r="P29" s="72"/>
    </row>
    <row r="30" spans="1:16" s="2" customFormat="1" ht="18.75" x14ac:dyDescent="0.3">
      <c r="A30" s="60"/>
      <c r="B30" s="74" t="s">
        <v>49</v>
      </c>
      <c r="C30" s="74"/>
      <c r="D30" s="74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76" t="s">
        <v>61</v>
      </c>
      <c r="C31" s="71" t="s">
        <v>62</v>
      </c>
      <c r="D31" s="17" t="s">
        <v>63</v>
      </c>
      <c r="E31" s="59">
        <f>21+5+2</f>
        <v>28</v>
      </c>
      <c r="F31" s="59">
        <f>90+25+10</f>
        <v>125</v>
      </c>
      <c r="G31" s="62"/>
      <c r="H31" s="62"/>
      <c r="I31" s="62"/>
      <c r="J31" s="62"/>
      <c r="K31" s="62"/>
      <c r="L31" s="62"/>
      <c r="M31" s="59">
        <f>21+5+2</f>
        <v>28</v>
      </c>
      <c r="N31" s="59">
        <f>90+25+10</f>
        <v>125</v>
      </c>
      <c r="O31" s="59">
        <f>14+6+2</f>
        <v>22</v>
      </c>
      <c r="P31" s="59">
        <f>63+30+10</f>
        <v>103</v>
      </c>
    </row>
    <row r="32" spans="1:16" s="1" customFormat="1" ht="37.5" x14ac:dyDescent="0.3">
      <c r="A32" s="57" t="s">
        <v>50</v>
      </c>
      <c r="B32" s="76"/>
      <c r="C32" s="71"/>
      <c r="D32" s="18" t="s">
        <v>64</v>
      </c>
      <c r="E32" s="62">
        <f>29+2</f>
        <v>31</v>
      </c>
      <c r="F32" s="62">
        <f>127.6+10</f>
        <v>137.6</v>
      </c>
      <c r="G32" s="62"/>
      <c r="H32" s="62"/>
      <c r="I32" s="62"/>
      <c r="J32" s="62"/>
      <c r="K32" s="62"/>
      <c r="L32" s="62"/>
      <c r="M32" s="62">
        <f>29+2</f>
        <v>31</v>
      </c>
      <c r="N32" s="62">
        <f>127.6+10</f>
        <v>137.6</v>
      </c>
      <c r="O32" s="62">
        <f>21+1</f>
        <v>22</v>
      </c>
      <c r="P32" s="62">
        <f>92.4+5</f>
        <v>97.4</v>
      </c>
    </row>
    <row r="33" spans="1:16" s="1" customFormat="1" ht="18.75" x14ac:dyDescent="0.3">
      <c r="A33" s="57" t="s">
        <v>51</v>
      </c>
      <c r="B33" s="76"/>
      <c r="C33" s="71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76"/>
      <c r="C34" s="71"/>
      <c r="D34" s="64" t="s">
        <v>25</v>
      </c>
      <c r="E34" s="62">
        <f>3</f>
        <v>3</v>
      </c>
      <c r="F34" s="62">
        <f>29.741</f>
        <v>29.741</v>
      </c>
      <c r="G34" s="62"/>
      <c r="H34" s="62"/>
      <c r="I34" s="62"/>
      <c r="J34" s="62"/>
      <c r="K34" s="62"/>
      <c r="L34" s="62"/>
      <c r="M34" s="67">
        <f>3</f>
        <v>3</v>
      </c>
      <c r="N34" s="67">
        <f>29.741</f>
        <v>29.741</v>
      </c>
      <c r="O34" s="62">
        <f>3</f>
        <v>3</v>
      </c>
      <c r="P34" s="62">
        <f>28.041</f>
        <v>28.041</v>
      </c>
    </row>
    <row r="35" spans="1:16" s="1" customFormat="1" ht="37.5" x14ac:dyDescent="0.3">
      <c r="A35" s="57" t="s">
        <v>53</v>
      </c>
      <c r="B35" s="70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70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70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70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70" t="s">
        <v>68</v>
      </c>
      <c r="C39" s="71" t="s">
        <v>69</v>
      </c>
      <c r="D39" s="7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70"/>
      <c r="C40" s="71" t="s">
        <v>70</v>
      </c>
      <c r="D40" s="7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70"/>
      <c r="C41" s="71" t="s">
        <v>72</v>
      </c>
      <c r="D41" s="7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70"/>
      <c r="C42" s="69" t="s">
        <v>73</v>
      </c>
      <c r="D42" s="69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70"/>
      <c r="C43" s="71" t="s">
        <v>74</v>
      </c>
      <c r="D43" s="7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70"/>
      <c r="C44" s="71" t="s">
        <v>76</v>
      </c>
      <c r="D44" s="7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69" t="s">
        <v>78</v>
      </c>
      <c r="C45" s="69"/>
      <c r="D45" s="69"/>
      <c r="E45" s="59">
        <f>E31+E32+E33+E34+E35+E36+E37+E38+E39+E40+E41+E43+E42+E44</f>
        <v>62</v>
      </c>
      <c r="F45" s="59">
        <f t="shared" ref="F45:P45" si="1">F31+F32+F33+F34+F35+F36+F37+F38+F39+F40+F41+F43+F42+F44</f>
        <v>292.34100000000001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62</v>
      </c>
      <c r="N45" s="59">
        <f t="shared" si="1"/>
        <v>292.34100000000001</v>
      </c>
      <c r="O45" s="59">
        <f t="shared" si="1"/>
        <v>47</v>
      </c>
      <c r="P45" s="59">
        <f t="shared" si="1"/>
        <v>228.441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2019-09-10T15:14:20Z</cp:lastPrinted>
  <dcterms:created xsi:type="dcterms:W3CDTF">2019-03-01T09:15:07Z</dcterms:created>
  <dcterms:modified xsi:type="dcterms:W3CDTF">2019-09-10T15:17:39Z</dcterms:modified>
</cp:coreProperties>
</file>