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1 год\"/>
    </mc:Choice>
  </mc:AlternateContent>
  <bookViews>
    <workbookView xWindow="0" yWindow="0" windowWidth="28800" windowHeight="12045"/>
  </bookViews>
  <sheets>
    <sheet name=" ФХД план" sheetId="2" r:id="rId1"/>
    <sheet name="ФХД факт" sheetId="3" r:id="rId2"/>
  </sheets>
  <externalReferences>
    <externalReference r:id="rId3"/>
  </externalReference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/>
</workbook>
</file>

<file path=xl/calcChain.xml><?xml version="1.0" encoding="utf-8"?>
<calcChain xmlns="http://schemas.openxmlformats.org/spreadsheetml/2006/main">
  <c r="D35" i="2" l="1"/>
  <c r="D30" i="2"/>
  <c r="D55" i="3" l="1"/>
  <c r="D35" i="3"/>
  <c r="D47" i="3"/>
  <c r="D18" i="3"/>
  <c r="D30" i="3" l="1"/>
  <c r="D49" i="3"/>
  <c r="D27" i="3"/>
  <c r="D24" i="3"/>
  <c r="D11" i="3"/>
  <c r="D41" i="3" l="1"/>
  <c r="D17" i="3" s="1"/>
  <c r="D8" i="3" s="1"/>
  <c r="D55" i="2"/>
  <c r="D49" i="2"/>
  <c r="D41" i="2"/>
  <c r="D27" i="2"/>
  <c r="D24" i="2"/>
  <c r="D18" i="2"/>
  <c r="D11" i="2"/>
  <c r="D17" i="2" l="1"/>
  <c r="D8" i="2" l="1"/>
</calcChain>
</file>

<file path=xl/sharedStrings.xml><?xml version="1.0" encoding="utf-8"?>
<sst xmlns="http://schemas.openxmlformats.org/spreadsheetml/2006/main" count="372" uniqueCount="131">
  <si>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</si>
  <si>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</si>
  <si>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</si>
  <si>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</si>
  <si>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</si>
  <si>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</si>
  <si>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</si>
  <si>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</si>
  <si>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от "18" января 2019 г. № 38/19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</si>
  <si>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</si>
  <si>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</si>
  <si>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</si>
  <si>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</si>
  <si>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</si>
  <si>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</si>
  <si>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</si>
  <si>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</si>
  <si>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</si>
  <si>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</si>
  <si>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</si>
  <si>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</si>
  <si>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</si>
  <si>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</si>
  <si>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</si>
  <si>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</si>
  <si>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</si>
  <si>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</si>
  <si>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</si>
  <si>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</si>
  <si>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</si>
  <si>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</si>
  <si>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</si>
  <si>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</si>
  <si>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</si>
  <si>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</si>
  <si>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</si>
  <si>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</si>
  <si>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</si>
  <si>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</si>
  <si>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</si>
  <si>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</si>
  <si>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</si>
  <si>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</si>
  <si>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</si>
  <si>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</si>
  <si>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</si>
  <si>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</si>
  <si>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</si>
  <si>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</si>
  <si>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</si>
  <si>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</si>
  <si>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</si>
  <si>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</si>
  <si>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</si>
  <si>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</si>
  <si>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</si>
  <si>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</si>
  <si>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</si>
  <si>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</si>
  <si>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</si>
  <si>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</si>
  <si>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</si>
  <si>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</si>
  <si>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</si>
  <si>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</si>
  <si>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</si>
  <si>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</si>
  <si>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</si>
  <si>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</si>
  <si>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</si>
  <si>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</si>
  <si>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</si>
  <si>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</si>
  <si>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</si>
  <si>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</si>
  <si>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</si>
  <si>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</si>
  <si>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</si>
  <si>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</si>
  <si>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</si>
  <si>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</si>
  <si>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</si>
  <si>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</si>
  <si>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</si>
  <si>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</si>
  <si>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</si>
  <si>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</si>
  <si>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</si>
  <si>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</si>
  <si>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</si>
  <si>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</si>
  <si>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</si>
  <si>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</si>
  <si>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</si>
  <si>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</si>
  <si>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</si>
  <si>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</si>
  <si>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</si>
  <si>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</si>
  <si>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</si>
  <si>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</si>
  <si>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</si>
  <si>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</si>
  <si>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</si>
  <si>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</si>
  <si>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</si>
  <si>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</si>
  <si>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</si>
  <si>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</si>
  <si>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</si>
  <si>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</si>
  <si>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</si>
  <si>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</si>
  <si>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</si>
  <si>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</si>
  <si>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</si>
  <si>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</si>
  <si>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</si>
  <si>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</si>
  <si>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</si>
  <si>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</si>
  <si>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</si>
  <si>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</si>
  <si>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</si>
  <si>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</si>
  <si>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</si>
  <si>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</si>
  <si>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</si>
  <si>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</si>
  <si>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за 2020 год (факт) в сфере оказания услуг по транспортировке газа по газораспределительным сетям на территории Республики Северная Осетия-Алания</t>
  </si>
  <si>
    <t>Информация об основных показателях финансово-хозяйственной деятельности ООО "Газпром газораспределение Владикавказ" на 2021 год (план)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</si>
</sst>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%20-%202021/&#1058;&#1040;&#1056;&#1048;&#1060;%202021-2025/GRO.PLAN(v2.1.1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/>
      <sheetData sheetId="4">
        <row r="46">
          <cell r="J46">
            <v>1222.1099999999999</v>
          </cell>
        </row>
        <row r="70">
          <cell r="J70">
            <v>1037.3400000000001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Normal="100" zoomScaleSheetLayoutView="115" workbookViewId="0">
      <selection activeCell="B24" sqref="B24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85546875" style="8" customWidth="1"/>
    <col min="5" max="5" width="19.85546875" style="9" customWidth="1"/>
    <col min="6" max="6" width="13.140625" style="1" customWidth="1"/>
    <col min="7" max="7" width="9.42578125" style="1" bestFit="1" customWidth="1"/>
    <col min="8" max="251" width="7.7109375" style="1" customWidth="1"/>
    <col min="252" max="252" width="71" style="1" customWidth="1"/>
    <col min="253" max="253" width="6.28515625" style="1" customWidth="1"/>
    <col min="254" max="254" width="18" style="1" customWidth="1"/>
    <col min="255" max="255" width="16.28515625" style="1" customWidth="1"/>
    <col min="256" max="16384" width="16.42578125" style="1"/>
  </cols>
  <sheetData>
    <row r="1" spans="1:6" ht="15.75" x14ac:dyDescent="0.2">
      <c r="B1" s="5"/>
      <c r="C1" s="1"/>
      <c r="D1" s="11" t="s">
        <v>128</v>
      </c>
      <c r="F1" s="3"/>
    </row>
    <row r="2" spans="1:6" ht="15.75" x14ac:dyDescent="0.2">
      <c r="B2" s="5"/>
      <c r="C2" s="1"/>
      <c r="D2" s="11" t="s">
        <v>7</v>
      </c>
      <c r="F2" s="3"/>
    </row>
    <row r="3" spans="1:6" ht="15.75" x14ac:dyDescent="0.2">
      <c r="B3" s="5"/>
      <c r="C3" s="1"/>
      <c r="D3" s="11" t="s">
        <v>8</v>
      </c>
      <c r="F3" s="3"/>
    </row>
    <row r="4" spans="1:6" ht="15.75" x14ac:dyDescent="0.2">
      <c r="B4" s="5"/>
      <c r="C4" s="5"/>
      <c r="D4" s="5"/>
      <c r="F4" s="6"/>
    </row>
    <row r="5" spans="1:6" ht="52.5" customHeight="1" x14ac:dyDescent="0.2">
      <c r="A5" s="43" t="s">
        <v>130</v>
      </c>
      <c r="B5" s="43"/>
      <c r="C5" s="43"/>
      <c r="D5" s="43"/>
      <c r="E5" s="10"/>
      <c r="F5" s="4"/>
    </row>
    <row r="6" spans="1:6" ht="21" customHeight="1" x14ac:dyDescent="0.2"/>
    <row r="7" spans="1:6" s="2" customFormat="1" ht="28.5" customHeight="1" x14ac:dyDescent="0.2">
      <c r="A7" s="13" t="s">
        <v>110</v>
      </c>
      <c r="B7" s="14" t="s">
        <v>4</v>
      </c>
      <c r="C7" s="41" t="s">
        <v>111</v>
      </c>
      <c r="D7" s="15" t="s">
        <v>5</v>
      </c>
      <c r="E7" s="47"/>
      <c r="F7" s="37"/>
    </row>
    <row r="8" spans="1:6" s="25" customFormat="1" ht="24" x14ac:dyDescent="0.2">
      <c r="A8" s="22">
        <v>1</v>
      </c>
      <c r="B8" s="23" t="s">
        <v>92</v>
      </c>
      <c r="C8" s="32" t="s">
        <v>122</v>
      </c>
      <c r="D8" s="33">
        <f>D9+D10+D11+D16+D17</f>
        <v>998804.89000000013</v>
      </c>
      <c r="E8" s="40"/>
      <c r="F8" s="36"/>
    </row>
    <row r="9" spans="1:6" s="25" customFormat="1" x14ac:dyDescent="0.2">
      <c r="A9" s="26" t="s">
        <v>9</v>
      </c>
      <c r="B9" s="27" t="s">
        <v>10</v>
      </c>
      <c r="C9" s="32" t="s">
        <v>122</v>
      </c>
      <c r="D9" s="34">
        <v>492819.12</v>
      </c>
      <c r="E9" s="40"/>
      <c r="F9" s="36"/>
    </row>
    <row r="10" spans="1:6" s="25" customFormat="1" x14ac:dyDescent="0.2">
      <c r="A10" s="26" t="s">
        <v>11</v>
      </c>
      <c r="B10" s="27" t="s">
        <v>93</v>
      </c>
      <c r="C10" s="32" t="s">
        <v>122</v>
      </c>
      <c r="D10" s="34">
        <v>151352.62999999998</v>
      </c>
      <c r="E10" s="24"/>
    </row>
    <row r="11" spans="1:6" s="25" customFormat="1" x14ac:dyDescent="0.2">
      <c r="A11" s="26" t="s">
        <v>12</v>
      </c>
      <c r="B11" s="27" t="s">
        <v>13</v>
      </c>
      <c r="C11" s="32" t="s">
        <v>122</v>
      </c>
      <c r="D11" s="33">
        <f>D12+D13+D14+D15</f>
        <v>119429.55</v>
      </c>
      <c r="E11" s="40"/>
    </row>
    <row r="12" spans="1:6" x14ac:dyDescent="0.2">
      <c r="A12" s="16" t="s">
        <v>14</v>
      </c>
      <c r="B12" s="17" t="s">
        <v>94</v>
      </c>
      <c r="C12" s="32" t="s">
        <v>122</v>
      </c>
      <c r="D12" s="34">
        <v>77199.820000000007</v>
      </c>
    </row>
    <row r="13" spans="1:6" x14ac:dyDescent="0.2">
      <c r="A13" s="16" t="s">
        <v>15</v>
      </c>
      <c r="B13" s="17" t="s">
        <v>16</v>
      </c>
      <c r="C13" s="32" t="s">
        <v>122</v>
      </c>
      <c r="D13" s="34">
        <v>5879.87</v>
      </c>
    </row>
    <row r="14" spans="1:6" x14ac:dyDescent="0.2">
      <c r="A14" s="16" t="s">
        <v>17</v>
      </c>
      <c r="B14" s="17" t="s">
        <v>18</v>
      </c>
      <c r="C14" s="32" t="s">
        <v>122</v>
      </c>
      <c r="D14" s="34">
        <v>32282.61</v>
      </c>
    </row>
    <row r="15" spans="1:6" x14ac:dyDescent="0.2">
      <c r="A15" s="16" t="s">
        <v>19</v>
      </c>
      <c r="B15" s="17" t="s">
        <v>20</v>
      </c>
      <c r="C15" s="32" t="s">
        <v>122</v>
      </c>
      <c r="D15" s="34">
        <v>4067.25</v>
      </c>
    </row>
    <row r="16" spans="1:6" s="25" customFormat="1" x14ac:dyDescent="0.2">
      <c r="A16" s="26" t="s">
        <v>21</v>
      </c>
      <c r="B16" s="27" t="s">
        <v>22</v>
      </c>
      <c r="C16" s="32" t="s">
        <v>122</v>
      </c>
      <c r="D16" s="33">
        <v>47633.18</v>
      </c>
      <c r="E16" s="24"/>
    </row>
    <row r="17" spans="1:7" s="25" customFormat="1" x14ac:dyDescent="0.2">
      <c r="A17" s="26" t="s">
        <v>23</v>
      </c>
      <c r="B17" s="27" t="s">
        <v>24</v>
      </c>
      <c r="C17" s="32" t="s">
        <v>122</v>
      </c>
      <c r="D17" s="33">
        <f>D18+D24+D27+D30+D40+D41</f>
        <v>187570.41</v>
      </c>
      <c r="E17" s="40"/>
    </row>
    <row r="18" spans="1:7" s="25" customFormat="1" x14ac:dyDescent="0.2">
      <c r="A18" s="26" t="s">
        <v>25</v>
      </c>
      <c r="B18" s="28" t="s">
        <v>26</v>
      </c>
      <c r="C18" s="32" t="s">
        <v>122</v>
      </c>
      <c r="D18" s="33">
        <f>D19+D20+D21+D22+D23</f>
        <v>66657.240000000005</v>
      </c>
      <c r="E18" s="24"/>
      <c r="G18" s="36"/>
    </row>
    <row r="19" spans="1:7" x14ac:dyDescent="0.2">
      <c r="A19" s="16" t="s">
        <v>27</v>
      </c>
      <c r="B19" s="18" t="s">
        <v>96</v>
      </c>
      <c r="C19" s="32" t="s">
        <v>122</v>
      </c>
      <c r="D19" s="34">
        <v>11902.420000000002</v>
      </c>
      <c r="E19" s="39"/>
    </row>
    <row r="20" spans="1:7" x14ac:dyDescent="0.2">
      <c r="A20" s="16" t="s">
        <v>28</v>
      </c>
      <c r="B20" s="18" t="s">
        <v>95</v>
      </c>
      <c r="C20" s="32" t="s">
        <v>122</v>
      </c>
      <c r="D20" s="34">
        <v>53169.29</v>
      </c>
      <c r="E20" s="39"/>
    </row>
    <row r="21" spans="1:7" ht="24" x14ac:dyDescent="0.2">
      <c r="A21" s="16" t="s">
        <v>30</v>
      </c>
      <c r="B21" s="19" t="s">
        <v>29</v>
      </c>
      <c r="C21" s="32" t="s">
        <v>122</v>
      </c>
      <c r="D21" s="34">
        <v>1225.53</v>
      </c>
    </row>
    <row r="22" spans="1:7" x14ac:dyDescent="0.2">
      <c r="A22" s="16" t="s">
        <v>112</v>
      </c>
      <c r="B22" s="18" t="s">
        <v>97</v>
      </c>
      <c r="C22" s="32" t="s">
        <v>122</v>
      </c>
      <c r="D22" s="34">
        <v>360</v>
      </c>
    </row>
    <row r="23" spans="1:7" x14ac:dyDescent="0.2">
      <c r="A23" s="16" t="s">
        <v>113</v>
      </c>
      <c r="B23" s="19" t="s">
        <v>31</v>
      </c>
      <c r="C23" s="32" t="s">
        <v>122</v>
      </c>
      <c r="D23" s="34">
        <v>0</v>
      </c>
    </row>
    <row r="24" spans="1:7" s="25" customFormat="1" x14ac:dyDescent="0.2">
      <c r="A24" s="26" t="s">
        <v>32</v>
      </c>
      <c r="B24" s="28" t="s">
        <v>33</v>
      </c>
      <c r="C24" s="32" t="s">
        <v>122</v>
      </c>
      <c r="D24" s="33">
        <f>D25+D26</f>
        <v>601.81999999999994</v>
      </c>
      <c r="E24" s="24"/>
    </row>
    <row r="25" spans="1:7" ht="24" x14ac:dyDescent="0.2">
      <c r="A25" s="16" t="s">
        <v>34</v>
      </c>
      <c r="B25" s="18" t="s">
        <v>36</v>
      </c>
      <c r="C25" s="32" t="s">
        <v>122</v>
      </c>
      <c r="D25" s="34">
        <v>14.03</v>
      </c>
    </row>
    <row r="26" spans="1:7" x14ac:dyDescent="0.2">
      <c r="A26" s="16" t="s">
        <v>35</v>
      </c>
      <c r="B26" s="18" t="s">
        <v>37</v>
      </c>
      <c r="C26" s="32" t="s">
        <v>122</v>
      </c>
      <c r="D26" s="38">
        <v>587.79</v>
      </c>
    </row>
    <row r="27" spans="1:7" s="25" customFormat="1" x14ac:dyDescent="0.2">
      <c r="A27" s="26" t="s">
        <v>38</v>
      </c>
      <c r="B27" s="28" t="s">
        <v>39</v>
      </c>
      <c r="C27" s="32" t="s">
        <v>122</v>
      </c>
      <c r="D27" s="33">
        <f>D28+D29</f>
        <v>24550.720000000001</v>
      </c>
      <c r="E27" s="24"/>
    </row>
    <row r="28" spans="1:7" x14ac:dyDescent="0.2">
      <c r="A28" s="16" t="s">
        <v>40</v>
      </c>
      <c r="B28" s="18" t="s">
        <v>41</v>
      </c>
      <c r="C28" s="32" t="s">
        <v>122</v>
      </c>
      <c r="D28" s="34">
        <v>24100.63</v>
      </c>
    </row>
    <row r="29" spans="1:7" x14ac:dyDescent="0.2">
      <c r="A29" s="16" t="s">
        <v>42</v>
      </c>
      <c r="B29" s="18" t="s">
        <v>127</v>
      </c>
      <c r="C29" s="32" t="s">
        <v>122</v>
      </c>
      <c r="D29" s="34">
        <v>450.09000000000003</v>
      </c>
      <c r="E29" s="39"/>
    </row>
    <row r="30" spans="1:7" s="25" customFormat="1" x14ac:dyDescent="0.2">
      <c r="A30" s="26" t="s">
        <v>43</v>
      </c>
      <c r="B30" s="28" t="s">
        <v>44</v>
      </c>
      <c r="C30" s="32" t="s">
        <v>122</v>
      </c>
      <c r="D30" s="33">
        <f>SUM(D31:D35)</f>
        <v>42380.89</v>
      </c>
      <c r="E30" s="24"/>
    </row>
    <row r="31" spans="1:7" x14ac:dyDescent="0.2">
      <c r="A31" s="16" t="s">
        <v>45</v>
      </c>
      <c r="B31" s="18" t="s">
        <v>46</v>
      </c>
      <c r="C31" s="32" t="s">
        <v>122</v>
      </c>
      <c r="D31" s="34">
        <v>3081.11</v>
      </c>
    </row>
    <row r="32" spans="1:7" x14ac:dyDescent="0.2">
      <c r="A32" s="16" t="s">
        <v>47</v>
      </c>
      <c r="B32" s="18" t="s">
        <v>48</v>
      </c>
      <c r="C32" s="32" t="s">
        <v>122</v>
      </c>
      <c r="D32" s="34">
        <v>14513.37</v>
      </c>
    </row>
    <row r="33" spans="1:6" x14ac:dyDescent="0.2">
      <c r="A33" s="16" t="s">
        <v>49</v>
      </c>
      <c r="B33" s="18" t="s">
        <v>50</v>
      </c>
      <c r="C33" s="32" t="s">
        <v>122</v>
      </c>
      <c r="D33" s="34">
        <v>3753.94</v>
      </c>
    </row>
    <row r="34" spans="1:6" x14ac:dyDescent="0.2">
      <c r="A34" s="16" t="s">
        <v>51</v>
      </c>
      <c r="B34" s="18" t="s">
        <v>52</v>
      </c>
      <c r="C34" s="32" t="s">
        <v>122</v>
      </c>
      <c r="D34" s="34">
        <v>588.98</v>
      </c>
    </row>
    <row r="35" spans="1:6" x14ac:dyDescent="0.2">
      <c r="A35" s="16" t="s">
        <v>53</v>
      </c>
      <c r="B35" s="18" t="s">
        <v>54</v>
      </c>
      <c r="C35" s="32" t="s">
        <v>122</v>
      </c>
      <c r="D35" s="34">
        <f>D37+D38+D39</f>
        <v>20443.489999999998</v>
      </c>
    </row>
    <row r="36" spans="1:6" x14ac:dyDescent="0.2">
      <c r="A36" s="16" t="s">
        <v>55</v>
      </c>
      <c r="B36" s="19" t="s">
        <v>56</v>
      </c>
      <c r="C36" s="32" t="s">
        <v>122</v>
      </c>
      <c r="D36" s="34">
        <v>0</v>
      </c>
    </row>
    <row r="37" spans="1:6" ht="24" x14ac:dyDescent="0.2">
      <c r="A37" s="16" t="s">
        <v>57</v>
      </c>
      <c r="B37" s="19" t="s">
        <v>58</v>
      </c>
      <c r="C37" s="32" t="s">
        <v>122</v>
      </c>
      <c r="D37" s="34">
        <v>12298.34</v>
      </c>
    </row>
    <row r="38" spans="1:6" x14ac:dyDescent="0.2">
      <c r="A38" s="16" t="s">
        <v>59</v>
      </c>
      <c r="B38" s="19" t="s">
        <v>60</v>
      </c>
      <c r="C38" s="32" t="s">
        <v>122</v>
      </c>
      <c r="D38" s="34">
        <v>711.07</v>
      </c>
    </row>
    <row r="39" spans="1:6" x14ac:dyDescent="0.2">
      <c r="A39" s="16" t="s">
        <v>61</v>
      </c>
      <c r="B39" s="19" t="s">
        <v>62</v>
      </c>
      <c r="C39" s="32" t="s">
        <v>122</v>
      </c>
      <c r="D39" s="34">
        <v>7434.08</v>
      </c>
    </row>
    <row r="40" spans="1:6" s="25" customFormat="1" x14ac:dyDescent="0.2">
      <c r="A40" s="26" t="s">
        <v>63</v>
      </c>
      <c r="B40" s="28" t="s">
        <v>64</v>
      </c>
      <c r="C40" s="32" t="s">
        <v>122</v>
      </c>
      <c r="D40" s="33">
        <v>43245.66</v>
      </c>
      <c r="E40" s="24"/>
    </row>
    <row r="41" spans="1:6" s="25" customFormat="1" x14ac:dyDescent="0.2">
      <c r="A41" s="26" t="s">
        <v>65</v>
      </c>
      <c r="B41" s="28" t="s">
        <v>66</v>
      </c>
      <c r="C41" s="32" t="s">
        <v>122</v>
      </c>
      <c r="D41" s="33">
        <f>SUM(D42:D47)</f>
        <v>10134.08</v>
      </c>
      <c r="E41" s="24"/>
    </row>
    <row r="42" spans="1:6" x14ac:dyDescent="0.2">
      <c r="A42" s="16" t="s">
        <v>67</v>
      </c>
      <c r="B42" s="18" t="s">
        <v>69</v>
      </c>
      <c r="C42" s="32" t="s">
        <v>122</v>
      </c>
      <c r="D42" s="34">
        <v>975.15000000000009</v>
      </c>
      <c r="F42" s="48"/>
    </row>
    <row r="43" spans="1:6" x14ac:dyDescent="0.2">
      <c r="A43" s="16" t="s">
        <v>68</v>
      </c>
      <c r="B43" s="18" t="s">
        <v>71</v>
      </c>
      <c r="C43" s="32" t="s">
        <v>122</v>
      </c>
      <c r="D43" s="34">
        <v>6813.86</v>
      </c>
    </row>
    <row r="44" spans="1:6" x14ac:dyDescent="0.2">
      <c r="A44" s="16" t="s">
        <v>70</v>
      </c>
      <c r="B44" s="18" t="s">
        <v>73</v>
      </c>
      <c r="C44" s="32" t="s">
        <v>122</v>
      </c>
      <c r="D44" s="34">
        <v>671.31</v>
      </c>
    </row>
    <row r="45" spans="1:6" x14ac:dyDescent="0.2">
      <c r="A45" s="16" t="s">
        <v>72</v>
      </c>
      <c r="B45" s="18" t="s">
        <v>75</v>
      </c>
      <c r="C45" s="32" t="s">
        <v>122</v>
      </c>
      <c r="D45" s="34">
        <v>0</v>
      </c>
    </row>
    <row r="46" spans="1:6" x14ac:dyDescent="0.2">
      <c r="A46" s="16" t="s">
        <v>74</v>
      </c>
      <c r="B46" s="18" t="s">
        <v>77</v>
      </c>
      <c r="C46" s="32" t="s">
        <v>122</v>
      </c>
      <c r="D46" s="34">
        <v>0</v>
      </c>
    </row>
    <row r="47" spans="1:6" x14ac:dyDescent="0.2">
      <c r="A47" s="16" t="s">
        <v>76</v>
      </c>
      <c r="B47" s="18" t="s">
        <v>62</v>
      </c>
      <c r="C47" s="32" t="s">
        <v>122</v>
      </c>
      <c r="D47" s="34">
        <v>1673.76</v>
      </c>
    </row>
    <row r="48" spans="1:6" s="25" customFormat="1" x14ac:dyDescent="0.2">
      <c r="A48" s="26" t="s">
        <v>6</v>
      </c>
      <c r="B48" s="23" t="s">
        <v>78</v>
      </c>
      <c r="C48" s="32" t="s">
        <v>122</v>
      </c>
      <c r="D48" s="33">
        <v>0</v>
      </c>
      <c r="E48" s="24"/>
    </row>
    <row r="49" spans="1:5" s="25" customFormat="1" x14ac:dyDescent="0.2">
      <c r="A49" s="26" t="s">
        <v>0</v>
      </c>
      <c r="B49" s="23" t="s">
        <v>79</v>
      </c>
      <c r="C49" s="32" t="s">
        <v>122</v>
      </c>
      <c r="D49" s="33">
        <f>D50+D51+D52+D53+D54</f>
        <v>29690.01845</v>
      </c>
      <c r="E49" s="24"/>
    </row>
    <row r="50" spans="1:5" x14ac:dyDescent="0.2">
      <c r="A50" s="16" t="s">
        <v>80</v>
      </c>
      <c r="B50" s="17" t="s">
        <v>81</v>
      </c>
      <c r="C50" s="32" t="s">
        <v>122</v>
      </c>
      <c r="D50" s="34">
        <v>432.25</v>
      </c>
    </row>
    <row r="51" spans="1:5" x14ac:dyDescent="0.2">
      <c r="A51" s="16" t="s">
        <v>82</v>
      </c>
      <c r="B51" s="17" t="s">
        <v>83</v>
      </c>
      <c r="C51" s="32" t="s">
        <v>122</v>
      </c>
      <c r="D51" s="34">
        <v>0</v>
      </c>
    </row>
    <row r="52" spans="1:5" x14ac:dyDescent="0.2">
      <c r="A52" s="16" t="s">
        <v>84</v>
      </c>
      <c r="B52" s="17" t="s">
        <v>85</v>
      </c>
      <c r="C52" s="32" t="s">
        <v>122</v>
      </c>
      <c r="D52" s="34">
        <v>21775.2065</v>
      </c>
    </row>
    <row r="53" spans="1:5" x14ac:dyDescent="0.2">
      <c r="A53" s="16" t="s">
        <v>86</v>
      </c>
      <c r="B53" s="17" t="s">
        <v>87</v>
      </c>
      <c r="C53" s="32" t="s">
        <v>122</v>
      </c>
      <c r="D53" s="34">
        <v>0</v>
      </c>
    </row>
    <row r="54" spans="1:5" x14ac:dyDescent="0.2">
      <c r="A54" s="16" t="s">
        <v>88</v>
      </c>
      <c r="B54" s="17" t="s">
        <v>62</v>
      </c>
      <c r="C54" s="32" t="s">
        <v>122</v>
      </c>
      <c r="D54" s="34">
        <v>7482.5619500000003</v>
      </c>
    </row>
    <row r="55" spans="1:5" s="25" customFormat="1" x14ac:dyDescent="0.2">
      <c r="A55" s="26" t="s">
        <v>1</v>
      </c>
      <c r="B55" s="28" t="s">
        <v>98</v>
      </c>
      <c r="C55" s="32" t="s">
        <v>122</v>
      </c>
      <c r="D55" s="33">
        <f>D56+D61</f>
        <v>0</v>
      </c>
      <c r="E55" s="24"/>
    </row>
    <row r="56" spans="1:5" s="25" customFormat="1" x14ac:dyDescent="0.2">
      <c r="A56" s="26" t="s">
        <v>89</v>
      </c>
      <c r="B56" s="29" t="s">
        <v>99</v>
      </c>
      <c r="C56" s="32" t="s">
        <v>122</v>
      </c>
      <c r="D56" s="33">
        <v>0</v>
      </c>
      <c r="E56" s="24"/>
    </row>
    <row r="57" spans="1:5" x14ac:dyDescent="0.2">
      <c r="A57" s="16" t="s">
        <v>114</v>
      </c>
      <c r="B57" s="20" t="s">
        <v>100</v>
      </c>
      <c r="C57" s="32" t="s">
        <v>122</v>
      </c>
      <c r="D57" s="34">
        <v>0</v>
      </c>
    </row>
    <row r="58" spans="1:5" x14ac:dyDescent="0.2">
      <c r="A58" s="16" t="s">
        <v>115</v>
      </c>
      <c r="B58" s="20" t="s">
        <v>101</v>
      </c>
      <c r="C58" s="32" t="s">
        <v>122</v>
      </c>
      <c r="D58" s="34">
        <v>0</v>
      </c>
    </row>
    <row r="59" spans="1:5" x14ac:dyDescent="0.2">
      <c r="A59" s="16" t="s">
        <v>116</v>
      </c>
      <c r="B59" s="20" t="s">
        <v>102</v>
      </c>
      <c r="C59" s="32" t="s">
        <v>122</v>
      </c>
      <c r="D59" s="34">
        <v>0</v>
      </c>
    </row>
    <row r="60" spans="1:5" ht="24" x14ac:dyDescent="0.2">
      <c r="A60" s="16" t="s">
        <v>117</v>
      </c>
      <c r="B60" s="20" t="s">
        <v>103</v>
      </c>
      <c r="C60" s="32" t="s">
        <v>122</v>
      </c>
      <c r="D60" s="34">
        <v>0</v>
      </c>
    </row>
    <row r="61" spans="1:5" s="25" customFormat="1" x14ac:dyDescent="0.2">
      <c r="A61" s="26" t="s">
        <v>90</v>
      </c>
      <c r="B61" s="29" t="s">
        <v>91</v>
      </c>
      <c r="C61" s="32" t="s">
        <v>122</v>
      </c>
      <c r="D61" s="33">
        <v>0</v>
      </c>
      <c r="E61" s="24"/>
    </row>
    <row r="62" spans="1:5" s="25" customFormat="1" x14ac:dyDescent="0.2">
      <c r="A62" s="30" t="s">
        <v>2</v>
      </c>
      <c r="B62" s="31" t="s">
        <v>104</v>
      </c>
      <c r="C62" s="32" t="s">
        <v>122</v>
      </c>
      <c r="D62" s="33">
        <v>813074.23</v>
      </c>
      <c r="E62" s="40"/>
    </row>
    <row r="63" spans="1:5" s="25" customFormat="1" x14ac:dyDescent="0.2">
      <c r="A63" s="30" t="s">
        <v>3</v>
      </c>
      <c r="B63" s="44" t="s">
        <v>105</v>
      </c>
      <c r="C63" s="45"/>
      <c r="D63" s="46"/>
      <c r="E63" s="24"/>
    </row>
    <row r="64" spans="1:5" x14ac:dyDescent="0.2">
      <c r="A64" s="16" t="s">
        <v>118</v>
      </c>
      <c r="B64" s="21" t="s">
        <v>106</v>
      </c>
      <c r="C64" s="32" t="s">
        <v>123</v>
      </c>
      <c r="D64" s="35">
        <v>1485</v>
      </c>
    </row>
    <row r="65" spans="1:4" x14ac:dyDescent="0.2">
      <c r="A65" s="16" t="s">
        <v>119</v>
      </c>
      <c r="B65" s="21" t="s">
        <v>107</v>
      </c>
      <c r="C65" s="32" t="s">
        <v>124</v>
      </c>
      <c r="D65" s="42">
        <v>5884.4</v>
      </c>
    </row>
    <row r="66" spans="1:4" x14ac:dyDescent="0.2">
      <c r="A66" s="16" t="s">
        <v>120</v>
      </c>
      <c r="B66" s="21" t="s">
        <v>108</v>
      </c>
      <c r="C66" s="32" t="s">
        <v>125</v>
      </c>
      <c r="D66" s="35">
        <v>611</v>
      </c>
    </row>
    <row r="67" spans="1:4" x14ac:dyDescent="0.2">
      <c r="A67" s="16" t="s">
        <v>121</v>
      </c>
      <c r="B67" s="21" t="s">
        <v>109</v>
      </c>
      <c r="C67" s="32" t="s">
        <v>126</v>
      </c>
      <c r="D67" s="34">
        <v>0.2</v>
      </c>
    </row>
  </sheetData>
  <mergeCells count="2">
    <mergeCell ref="A5:D5"/>
    <mergeCell ref="B63:D63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B24" sqref="B24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5703125" style="8" customWidth="1"/>
    <col min="5" max="5" width="19.85546875" style="9" customWidth="1"/>
    <col min="6" max="6" width="13.140625" style="1" customWidth="1"/>
    <col min="7" max="7" width="9.42578125" style="1" bestFit="1" customWidth="1"/>
    <col min="8" max="251" width="7.7109375" style="1" customWidth="1"/>
    <col min="252" max="252" width="71" style="1" customWidth="1"/>
    <col min="253" max="253" width="6.28515625" style="1" customWidth="1"/>
    <col min="254" max="254" width="18" style="1" customWidth="1"/>
    <col min="255" max="255" width="16.28515625" style="1" customWidth="1"/>
    <col min="256" max="16384" width="16.42578125" style="1"/>
  </cols>
  <sheetData>
    <row r="1" spans="1:6" ht="15.75" x14ac:dyDescent="0.2">
      <c r="B1" s="5"/>
      <c r="C1" s="1"/>
      <c r="D1" s="11" t="s">
        <v>128</v>
      </c>
      <c r="F1" s="3"/>
    </row>
    <row r="2" spans="1:6" ht="15.75" x14ac:dyDescent="0.2">
      <c r="B2" s="5"/>
      <c r="C2" s="1"/>
      <c r="D2" s="11" t="s">
        <v>7</v>
      </c>
      <c r="F2" s="3"/>
    </row>
    <row r="3" spans="1:6" ht="15.75" x14ac:dyDescent="0.2">
      <c r="B3" s="5"/>
      <c r="C3" s="1"/>
      <c r="D3" s="11" t="s">
        <v>8</v>
      </c>
      <c r="F3" s="3"/>
    </row>
    <row r="4" spans="1:6" ht="15.75" x14ac:dyDescent="0.2">
      <c r="B4" s="5"/>
      <c r="C4" s="5"/>
      <c r="D4" s="5"/>
      <c r="F4" s="6"/>
    </row>
    <row r="5" spans="1:6" ht="52.5" customHeight="1" x14ac:dyDescent="0.2">
      <c r="A5" s="43" t="s">
        <v>129</v>
      </c>
      <c r="B5" s="43"/>
      <c r="C5" s="43"/>
      <c r="D5" s="43"/>
      <c r="E5" s="10"/>
      <c r="F5" s="4"/>
    </row>
    <row r="6" spans="1:6" ht="21" customHeight="1" x14ac:dyDescent="0.2"/>
    <row r="7" spans="1:6" s="2" customFormat="1" ht="28.5" customHeight="1" x14ac:dyDescent="0.2">
      <c r="A7" s="13" t="s">
        <v>110</v>
      </c>
      <c r="B7" s="14" t="s">
        <v>4</v>
      </c>
      <c r="C7" s="41" t="s">
        <v>111</v>
      </c>
      <c r="D7" s="15" t="s">
        <v>5</v>
      </c>
      <c r="E7" s="12"/>
      <c r="F7" s="37"/>
    </row>
    <row r="8" spans="1:6" s="25" customFormat="1" ht="24" x14ac:dyDescent="0.2">
      <c r="A8" s="22">
        <v>1</v>
      </c>
      <c r="B8" s="23" t="s">
        <v>92</v>
      </c>
      <c r="C8" s="32" t="s">
        <v>122</v>
      </c>
      <c r="D8" s="33">
        <f>D9+D10+D11+D16+D17</f>
        <v>920838.5</v>
      </c>
      <c r="E8" s="40"/>
      <c r="F8" s="36"/>
    </row>
    <row r="9" spans="1:6" s="25" customFormat="1" x14ac:dyDescent="0.2">
      <c r="A9" s="26" t="s">
        <v>9</v>
      </c>
      <c r="B9" s="27" t="s">
        <v>10</v>
      </c>
      <c r="C9" s="32" t="s">
        <v>122</v>
      </c>
      <c r="D9" s="34">
        <v>477633.16000000003</v>
      </c>
      <c r="E9" s="24"/>
      <c r="F9" s="36"/>
    </row>
    <row r="10" spans="1:6" s="25" customFormat="1" x14ac:dyDescent="0.2">
      <c r="A10" s="26" t="s">
        <v>11</v>
      </c>
      <c r="B10" s="27" t="s">
        <v>93</v>
      </c>
      <c r="C10" s="32" t="s">
        <v>122</v>
      </c>
      <c r="D10" s="34">
        <v>142400.25</v>
      </c>
      <c r="E10" s="24"/>
    </row>
    <row r="11" spans="1:6" s="25" customFormat="1" x14ac:dyDescent="0.2">
      <c r="A11" s="26" t="s">
        <v>12</v>
      </c>
      <c r="B11" s="27" t="s">
        <v>13</v>
      </c>
      <c r="C11" s="32" t="s">
        <v>122</v>
      </c>
      <c r="D11" s="33">
        <f>D12+D13+D14+D15</f>
        <v>104542.96</v>
      </c>
      <c r="E11" s="24"/>
    </row>
    <row r="12" spans="1:6" x14ac:dyDescent="0.2">
      <c r="A12" s="16" t="s">
        <v>14</v>
      </c>
      <c r="B12" s="17" t="s">
        <v>94</v>
      </c>
      <c r="C12" s="32" t="s">
        <v>122</v>
      </c>
      <c r="D12" s="34">
        <v>59358.020000000004</v>
      </c>
    </row>
    <row r="13" spans="1:6" x14ac:dyDescent="0.2">
      <c r="A13" s="16" t="s">
        <v>15</v>
      </c>
      <c r="B13" s="17" t="s">
        <v>16</v>
      </c>
      <c r="C13" s="32" t="s">
        <v>122</v>
      </c>
      <c r="D13" s="34">
        <v>6637.8700000000008</v>
      </c>
    </row>
    <row r="14" spans="1:6" x14ac:dyDescent="0.2">
      <c r="A14" s="16" t="s">
        <v>17</v>
      </c>
      <c r="B14" s="17" t="s">
        <v>18</v>
      </c>
      <c r="C14" s="32" t="s">
        <v>122</v>
      </c>
      <c r="D14" s="34">
        <v>33743.94</v>
      </c>
    </row>
    <row r="15" spans="1:6" x14ac:dyDescent="0.2">
      <c r="A15" s="16" t="s">
        <v>19</v>
      </c>
      <c r="B15" s="17" t="s">
        <v>20</v>
      </c>
      <c r="C15" s="32" t="s">
        <v>122</v>
      </c>
      <c r="D15" s="34">
        <v>4803.13</v>
      </c>
    </row>
    <row r="16" spans="1:6" s="25" customFormat="1" x14ac:dyDescent="0.2">
      <c r="A16" s="26" t="s">
        <v>21</v>
      </c>
      <c r="B16" s="27" t="s">
        <v>22</v>
      </c>
      <c r="C16" s="32" t="s">
        <v>122</v>
      </c>
      <c r="D16" s="33">
        <v>47027.34</v>
      </c>
      <c r="E16" s="24"/>
    </row>
    <row r="17" spans="1:7" s="25" customFormat="1" x14ac:dyDescent="0.2">
      <c r="A17" s="26" t="s">
        <v>23</v>
      </c>
      <c r="B17" s="27" t="s">
        <v>24</v>
      </c>
      <c r="C17" s="32" t="s">
        <v>122</v>
      </c>
      <c r="D17" s="33">
        <f>D18+D24+D27+D30+D40+D41</f>
        <v>149234.79</v>
      </c>
      <c r="E17" s="24"/>
    </row>
    <row r="18" spans="1:7" s="25" customFormat="1" x14ac:dyDescent="0.2">
      <c r="A18" s="26" t="s">
        <v>25</v>
      </c>
      <c r="B18" s="28" t="s">
        <v>26</v>
      </c>
      <c r="C18" s="32" t="s">
        <v>122</v>
      </c>
      <c r="D18" s="33">
        <f>D19+D20+D21+D22+D23</f>
        <v>33808.699999999997</v>
      </c>
      <c r="E18" s="24"/>
      <c r="G18" s="36"/>
    </row>
    <row r="19" spans="1:7" x14ac:dyDescent="0.2">
      <c r="A19" s="16" t="s">
        <v>27</v>
      </c>
      <c r="B19" s="18" t="s">
        <v>96</v>
      </c>
      <c r="C19" s="32" t="s">
        <v>122</v>
      </c>
      <c r="D19" s="34">
        <v>12307.67</v>
      </c>
      <c r="E19" s="39"/>
    </row>
    <row r="20" spans="1:7" x14ac:dyDescent="0.2">
      <c r="A20" s="16" t="s">
        <v>28</v>
      </c>
      <c r="B20" s="18" t="s">
        <v>95</v>
      </c>
      <c r="C20" s="32" t="s">
        <v>122</v>
      </c>
      <c r="D20" s="34">
        <v>18721.510000000002</v>
      </c>
    </row>
    <row r="21" spans="1:7" ht="24" x14ac:dyDescent="0.2">
      <c r="A21" s="16" t="s">
        <v>30</v>
      </c>
      <c r="B21" s="19" t="s">
        <v>29</v>
      </c>
      <c r="C21" s="32" t="s">
        <v>122</v>
      </c>
      <c r="D21" s="34">
        <v>2412.81</v>
      </c>
    </row>
    <row r="22" spans="1:7" x14ac:dyDescent="0.2">
      <c r="A22" s="16" t="s">
        <v>112</v>
      </c>
      <c r="B22" s="18" t="s">
        <v>97</v>
      </c>
      <c r="C22" s="32" t="s">
        <v>122</v>
      </c>
      <c r="D22" s="34">
        <v>364.88</v>
      </c>
    </row>
    <row r="23" spans="1:7" x14ac:dyDescent="0.2">
      <c r="A23" s="16" t="s">
        <v>113</v>
      </c>
      <c r="B23" s="19" t="s">
        <v>31</v>
      </c>
      <c r="C23" s="32" t="s">
        <v>122</v>
      </c>
      <c r="D23" s="34">
        <v>1.83</v>
      </c>
    </row>
    <row r="24" spans="1:7" s="25" customFormat="1" x14ac:dyDescent="0.2">
      <c r="A24" s="26" t="s">
        <v>32</v>
      </c>
      <c r="B24" s="28" t="s">
        <v>33</v>
      </c>
      <c r="C24" s="32" t="s">
        <v>122</v>
      </c>
      <c r="D24" s="33">
        <f>D25+D26</f>
        <v>636.84</v>
      </c>
      <c r="E24" s="24"/>
    </row>
    <row r="25" spans="1:7" ht="24" x14ac:dyDescent="0.2">
      <c r="A25" s="16" t="s">
        <v>34</v>
      </c>
      <c r="B25" s="18" t="s">
        <v>36</v>
      </c>
      <c r="C25" s="32" t="s">
        <v>122</v>
      </c>
      <c r="D25" s="34">
        <v>23.84</v>
      </c>
    </row>
    <row r="26" spans="1:7" x14ac:dyDescent="0.2">
      <c r="A26" s="16" t="s">
        <v>35</v>
      </c>
      <c r="B26" s="18" t="s">
        <v>37</v>
      </c>
      <c r="C26" s="32" t="s">
        <v>122</v>
      </c>
      <c r="D26" s="38">
        <v>613</v>
      </c>
    </row>
    <row r="27" spans="1:7" s="25" customFormat="1" x14ac:dyDescent="0.2">
      <c r="A27" s="26" t="s">
        <v>38</v>
      </c>
      <c r="B27" s="28" t="s">
        <v>39</v>
      </c>
      <c r="C27" s="32" t="s">
        <v>122</v>
      </c>
      <c r="D27" s="33">
        <f>D28+D29</f>
        <v>25272.100000000002</v>
      </c>
      <c r="E27" s="24"/>
    </row>
    <row r="28" spans="1:7" x14ac:dyDescent="0.2">
      <c r="A28" s="16" t="s">
        <v>40</v>
      </c>
      <c r="B28" s="18" t="s">
        <v>41</v>
      </c>
      <c r="C28" s="32" t="s">
        <v>122</v>
      </c>
      <c r="D28" s="34">
        <v>24765.18</v>
      </c>
    </row>
    <row r="29" spans="1:7" x14ac:dyDescent="0.2">
      <c r="A29" s="16" t="s">
        <v>42</v>
      </c>
      <c r="B29" s="18" t="s">
        <v>127</v>
      </c>
      <c r="C29" s="32" t="s">
        <v>122</v>
      </c>
      <c r="D29" s="34">
        <v>506.92000000000189</v>
      </c>
      <c r="E29" s="39"/>
    </row>
    <row r="30" spans="1:7" s="25" customFormat="1" x14ac:dyDescent="0.2">
      <c r="A30" s="26" t="s">
        <v>43</v>
      </c>
      <c r="B30" s="28" t="s">
        <v>44</v>
      </c>
      <c r="C30" s="32" t="s">
        <v>122</v>
      </c>
      <c r="D30" s="33">
        <f>SUM(D31:D35)</f>
        <v>39933.5</v>
      </c>
      <c r="E30" s="40"/>
    </row>
    <row r="31" spans="1:7" x14ac:dyDescent="0.2">
      <c r="A31" s="16" t="s">
        <v>45</v>
      </c>
      <c r="B31" s="18" t="s">
        <v>46</v>
      </c>
      <c r="C31" s="32" t="s">
        <v>122</v>
      </c>
      <c r="D31" s="34">
        <v>3116.12</v>
      </c>
    </row>
    <row r="32" spans="1:7" x14ac:dyDescent="0.2">
      <c r="A32" s="16" t="s">
        <v>47</v>
      </c>
      <c r="B32" s="18" t="s">
        <v>48</v>
      </c>
      <c r="C32" s="32" t="s">
        <v>122</v>
      </c>
      <c r="D32" s="34">
        <v>15736.42</v>
      </c>
    </row>
    <row r="33" spans="1:5" x14ac:dyDescent="0.2">
      <c r="A33" s="16" t="s">
        <v>49</v>
      </c>
      <c r="B33" s="18" t="s">
        <v>50</v>
      </c>
      <c r="C33" s="32" t="s">
        <v>122</v>
      </c>
      <c r="D33" s="34">
        <v>4068.7</v>
      </c>
    </row>
    <row r="34" spans="1:5" x14ac:dyDescent="0.2">
      <c r="A34" s="16" t="s">
        <v>51</v>
      </c>
      <c r="B34" s="18" t="s">
        <v>52</v>
      </c>
      <c r="C34" s="32" t="s">
        <v>122</v>
      </c>
      <c r="D34" s="34">
        <v>604.99</v>
      </c>
    </row>
    <row r="35" spans="1:5" x14ac:dyDescent="0.2">
      <c r="A35" s="16" t="s">
        <v>53</v>
      </c>
      <c r="B35" s="18" t="s">
        <v>54</v>
      </c>
      <c r="C35" s="32" t="s">
        <v>122</v>
      </c>
      <c r="D35" s="34">
        <f>D36+D37+D38+D39</f>
        <v>16407.27</v>
      </c>
    </row>
    <row r="36" spans="1:5" x14ac:dyDescent="0.2">
      <c r="A36" s="16" t="s">
        <v>55</v>
      </c>
      <c r="B36" s="19" t="s">
        <v>56</v>
      </c>
      <c r="C36" s="32" t="s">
        <v>122</v>
      </c>
      <c r="D36" s="34">
        <v>0</v>
      </c>
    </row>
    <row r="37" spans="1:5" ht="24" x14ac:dyDescent="0.2">
      <c r="A37" s="16" t="s">
        <v>57</v>
      </c>
      <c r="B37" s="19" t="s">
        <v>58</v>
      </c>
      <c r="C37" s="32" t="s">
        <v>122</v>
      </c>
      <c r="D37" s="34">
        <v>10051.02</v>
      </c>
    </row>
    <row r="38" spans="1:5" x14ac:dyDescent="0.2">
      <c r="A38" s="16" t="s">
        <v>59</v>
      </c>
      <c r="B38" s="19" t="s">
        <v>60</v>
      </c>
      <c r="C38" s="32" t="s">
        <v>122</v>
      </c>
      <c r="D38" s="34">
        <v>100</v>
      </c>
    </row>
    <row r="39" spans="1:5" x14ac:dyDescent="0.2">
      <c r="A39" s="16" t="s">
        <v>61</v>
      </c>
      <c r="B39" s="19" t="s">
        <v>62</v>
      </c>
      <c r="C39" s="32" t="s">
        <v>122</v>
      </c>
      <c r="D39" s="34">
        <v>6256.25</v>
      </c>
    </row>
    <row r="40" spans="1:5" s="25" customFormat="1" x14ac:dyDescent="0.2">
      <c r="A40" s="26" t="s">
        <v>63</v>
      </c>
      <c r="B40" s="28" t="s">
        <v>64</v>
      </c>
      <c r="C40" s="32" t="s">
        <v>122</v>
      </c>
      <c r="D40" s="33">
        <v>43731.17</v>
      </c>
      <c r="E40" s="24"/>
    </row>
    <row r="41" spans="1:5" s="25" customFormat="1" x14ac:dyDescent="0.2">
      <c r="A41" s="26" t="s">
        <v>65</v>
      </c>
      <c r="B41" s="28" t="s">
        <v>66</v>
      </c>
      <c r="C41" s="32" t="s">
        <v>122</v>
      </c>
      <c r="D41" s="33">
        <f>SUM(D42:D47)</f>
        <v>5852.4800000000005</v>
      </c>
      <c r="E41" s="24"/>
    </row>
    <row r="42" spans="1:5" x14ac:dyDescent="0.2">
      <c r="A42" s="16" t="s">
        <v>67</v>
      </c>
      <c r="B42" s="18" t="s">
        <v>69</v>
      </c>
      <c r="C42" s="32" t="s">
        <v>122</v>
      </c>
      <c r="D42" s="34">
        <v>291.28000000000003</v>
      </c>
    </row>
    <row r="43" spans="1:5" x14ac:dyDescent="0.2">
      <c r="A43" s="16" t="s">
        <v>68</v>
      </c>
      <c r="B43" s="18" t="s">
        <v>71</v>
      </c>
      <c r="C43" s="32" t="s">
        <v>122</v>
      </c>
      <c r="D43" s="34">
        <v>2612.0300000000002</v>
      </c>
    </row>
    <row r="44" spans="1:5" x14ac:dyDescent="0.2">
      <c r="A44" s="16" t="s">
        <v>70</v>
      </c>
      <c r="B44" s="18" t="s">
        <v>73</v>
      </c>
      <c r="C44" s="32" t="s">
        <v>122</v>
      </c>
      <c r="D44" s="34">
        <v>689.72</v>
      </c>
    </row>
    <row r="45" spans="1:5" x14ac:dyDescent="0.2">
      <c r="A45" s="16" t="s">
        <v>72</v>
      </c>
      <c r="B45" s="18" t="s">
        <v>75</v>
      </c>
      <c r="C45" s="32" t="s">
        <v>122</v>
      </c>
      <c r="D45" s="34">
        <v>0</v>
      </c>
    </row>
    <row r="46" spans="1:5" x14ac:dyDescent="0.2">
      <c r="A46" s="16" t="s">
        <v>74</v>
      </c>
      <c r="B46" s="18" t="s">
        <v>77</v>
      </c>
      <c r="C46" s="32" t="s">
        <v>122</v>
      </c>
      <c r="D46" s="34">
        <v>0</v>
      </c>
    </row>
    <row r="47" spans="1:5" x14ac:dyDescent="0.2">
      <c r="A47" s="16" t="s">
        <v>76</v>
      </c>
      <c r="B47" s="18" t="s">
        <v>62</v>
      </c>
      <c r="C47" s="32" t="s">
        <v>122</v>
      </c>
      <c r="D47" s="34">
        <f>[1]Анализ!$J$70+[1]Анализ!$J$46</f>
        <v>2259.4499999999998</v>
      </c>
    </row>
    <row r="48" spans="1:5" s="25" customFormat="1" x14ac:dyDescent="0.2">
      <c r="A48" s="26" t="s">
        <v>6</v>
      </c>
      <c r="B48" s="23" t="s">
        <v>78</v>
      </c>
      <c r="C48" s="32" t="s">
        <v>122</v>
      </c>
      <c r="D48" s="33">
        <v>5197.58</v>
      </c>
      <c r="E48" s="24"/>
    </row>
    <row r="49" spans="1:5" s="25" customFormat="1" x14ac:dyDescent="0.2">
      <c r="A49" s="26" t="s">
        <v>0</v>
      </c>
      <c r="B49" s="23" t="s">
        <v>79</v>
      </c>
      <c r="C49" s="32" t="s">
        <v>122</v>
      </c>
      <c r="D49" s="33">
        <f>D50+D51+D52+D53+D54</f>
        <v>42601.880000000005</v>
      </c>
      <c r="E49" s="24"/>
    </row>
    <row r="50" spans="1:5" x14ac:dyDescent="0.2">
      <c r="A50" s="16" t="s">
        <v>80</v>
      </c>
      <c r="B50" s="17" t="s">
        <v>81</v>
      </c>
      <c r="C50" s="32" t="s">
        <v>122</v>
      </c>
      <c r="D50" s="34">
        <v>727.22</v>
      </c>
    </row>
    <row r="51" spans="1:5" x14ac:dyDescent="0.2">
      <c r="A51" s="16" t="s">
        <v>82</v>
      </c>
      <c r="B51" s="17" t="s">
        <v>83</v>
      </c>
      <c r="C51" s="32" t="s">
        <v>122</v>
      </c>
      <c r="D51" s="34">
        <v>0</v>
      </c>
    </row>
    <row r="52" spans="1:5" x14ac:dyDescent="0.2">
      <c r="A52" s="16" t="s">
        <v>84</v>
      </c>
      <c r="B52" s="17" t="s">
        <v>85</v>
      </c>
      <c r="C52" s="32" t="s">
        <v>122</v>
      </c>
      <c r="D52" s="34">
        <v>25652.46</v>
      </c>
    </row>
    <row r="53" spans="1:5" x14ac:dyDescent="0.2">
      <c r="A53" s="16" t="s">
        <v>86</v>
      </c>
      <c r="B53" s="17" t="s">
        <v>87</v>
      </c>
      <c r="C53" s="32" t="s">
        <v>122</v>
      </c>
      <c r="D53" s="34">
        <v>0</v>
      </c>
    </row>
    <row r="54" spans="1:5" x14ac:dyDescent="0.2">
      <c r="A54" s="16" t="s">
        <v>88</v>
      </c>
      <c r="B54" s="17" t="s">
        <v>62</v>
      </c>
      <c r="C54" s="32" t="s">
        <v>122</v>
      </c>
      <c r="D54" s="34">
        <v>16222.2</v>
      </c>
    </row>
    <row r="55" spans="1:5" s="25" customFormat="1" x14ac:dyDescent="0.2">
      <c r="A55" s="26" t="s">
        <v>1</v>
      </c>
      <c r="B55" s="28" t="s">
        <v>98</v>
      </c>
      <c r="C55" s="32" t="s">
        <v>122</v>
      </c>
      <c r="D55" s="33">
        <f>D56+D61</f>
        <v>0</v>
      </c>
      <c r="E55" s="24"/>
    </row>
    <row r="56" spans="1:5" s="25" customFormat="1" x14ac:dyDescent="0.2">
      <c r="A56" s="26" t="s">
        <v>89</v>
      </c>
      <c r="B56" s="29" t="s">
        <v>99</v>
      </c>
      <c r="C56" s="32" t="s">
        <v>122</v>
      </c>
      <c r="D56" s="33">
        <v>0</v>
      </c>
      <c r="E56" s="24"/>
    </row>
    <row r="57" spans="1:5" x14ac:dyDescent="0.2">
      <c r="A57" s="16" t="s">
        <v>114</v>
      </c>
      <c r="B57" s="20" t="s">
        <v>100</v>
      </c>
      <c r="C57" s="32" t="s">
        <v>122</v>
      </c>
      <c r="D57" s="34">
        <v>0</v>
      </c>
    </row>
    <row r="58" spans="1:5" x14ac:dyDescent="0.2">
      <c r="A58" s="16" t="s">
        <v>115</v>
      </c>
      <c r="B58" s="20" t="s">
        <v>101</v>
      </c>
      <c r="C58" s="32" t="s">
        <v>122</v>
      </c>
      <c r="D58" s="34">
        <v>0</v>
      </c>
    </row>
    <row r="59" spans="1:5" x14ac:dyDescent="0.2">
      <c r="A59" s="16" t="s">
        <v>116</v>
      </c>
      <c r="B59" s="20" t="s">
        <v>102</v>
      </c>
      <c r="C59" s="32" t="s">
        <v>122</v>
      </c>
      <c r="D59" s="34">
        <v>0</v>
      </c>
    </row>
    <row r="60" spans="1:5" ht="24" x14ac:dyDescent="0.2">
      <c r="A60" s="16" t="s">
        <v>117</v>
      </c>
      <c r="B60" s="20" t="s">
        <v>103</v>
      </c>
      <c r="C60" s="32" t="s">
        <v>122</v>
      </c>
      <c r="D60" s="34">
        <v>0</v>
      </c>
    </row>
    <row r="61" spans="1:5" s="25" customFormat="1" x14ac:dyDescent="0.2">
      <c r="A61" s="26" t="s">
        <v>90</v>
      </c>
      <c r="B61" s="29" t="s">
        <v>91</v>
      </c>
      <c r="C61" s="32" t="s">
        <v>122</v>
      </c>
      <c r="D61" s="33">
        <v>0</v>
      </c>
      <c r="E61" s="24"/>
    </row>
    <row r="62" spans="1:5" s="25" customFormat="1" x14ac:dyDescent="0.2">
      <c r="A62" s="30" t="s">
        <v>2</v>
      </c>
      <c r="B62" s="31" t="s">
        <v>104</v>
      </c>
      <c r="C62" s="32" t="s">
        <v>122</v>
      </c>
      <c r="D62" s="33">
        <v>765406.45000000007</v>
      </c>
      <c r="E62" s="40"/>
    </row>
    <row r="63" spans="1:5" s="25" customFormat="1" x14ac:dyDescent="0.2">
      <c r="A63" s="30" t="s">
        <v>3</v>
      </c>
      <c r="B63" s="44" t="s">
        <v>105</v>
      </c>
      <c r="C63" s="45"/>
      <c r="D63" s="46"/>
      <c r="E63" s="24"/>
    </row>
    <row r="64" spans="1:5" x14ac:dyDescent="0.2">
      <c r="A64" s="16" t="s">
        <v>118</v>
      </c>
      <c r="B64" s="21" t="s">
        <v>106</v>
      </c>
      <c r="C64" s="32" t="s">
        <v>123</v>
      </c>
      <c r="D64" s="35">
        <v>1434</v>
      </c>
    </row>
    <row r="65" spans="1:4" x14ac:dyDescent="0.2">
      <c r="A65" s="16" t="s">
        <v>119</v>
      </c>
      <c r="B65" s="21" t="s">
        <v>107</v>
      </c>
      <c r="C65" s="32" t="s">
        <v>124</v>
      </c>
      <c r="D65" s="42">
        <v>5829.9</v>
      </c>
    </row>
    <row r="66" spans="1:4" x14ac:dyDescent="0.2">
      <c r="A66" s="16" t="s">
        <v>120</v>
      </c>
      <c r="B66" s="21" t="s">
        <v>108</v>
      </c>
      <c r="C66" s="32" t="s">
        <v>125</v>
      </c>
      <c r="D66" s="35">
        <v>609</v>
      </c>
    </row>
    <row r="67" spans="1:4" x14ac:dyDescent="0.2">
      <c r="A67" s="16" t="s">
        <v>121</v>
      </c>
      <c r="B67" s="21" t="s">
        <v>109</v>
      </c>
      <c r="C67" s="32" t="s">
        <v>126</v>
      </c>
      <c r="D67" s="34">
        <v>0.2</v>
      </c>
    </row>
  </sheetData>
  <mergeCells count="2">
    <mergeCell ref="A5:D5"/>
    <mergeCell ref="B63:D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</vt:lpstr>
      <vt:lpstr>ФХД факт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2021-04-12T07:59:57Z</dcterms:modified>
</cp:coreProperties>
</file>