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скрытие информации\2023 год\"/>
    </mc:Choice>
  </mc:AlternateContent>
  <bookViews>
    <workbookView xWindow="0" yWindow="0" windowWidth="28800" windowHeight="12045" activeTab="1"/>
  </bookViews>
  <sheets>
    <sheet name=" ФХД план" sheetId="2" r:id="rId1"/>
    <sheet name="ФХД факт" sheetId="3" r:id="rId2"/>
  </sheets>
  <externalReferences>
    <externalReference r:id="rId3"/>
  </externalReferences>
  <definedNames>
    <definedName name="_ftn2" localSheetId="0">' ФХД план'!#REF!</definedName>
    <definedName name="_ftnref2" localSheetId="0">' ФХД план'!#REF!</definedName>
    <definedName name="_xlnm.Print_Titles" localSheetId="0">' ФХД план'!$7:$7</definedName>
    <definedName name="_xlnm.Print_Area" localSheetId="0">' ФХД план'!$A$1:$D$67</definedName>
  </definedNames>
  <calcPr calcId="152511"/>
</workbook>
</file>

<file path=xl/calcChain.xml><?xml version="1.0" encoding="utf-8"?>
<calcChain xmlns="http://schemas.openxmlformats.org/spreadsheetml/2006/main">
  <c r="D35" i="3" l="1"/>
  <c r="D30" i="3" s="1"/>
  <c r="D35" i="2"/>
  <c r="D40" i="2"/>
  <c r="D49" i="2" l="1"/>
  <c r="D41" i="2"/>
  <c r="D30" i="2"/>
  <c r="D27" i="2"/>
  <c r="D24" i="2"/>
  <c r="D18" i="2"/>
  <c r="D11" i="2"/>
  <c r="D17" i="2" l="1"/>
  <c r="D8" i="2" l="1"/>
  <c r="D49" i="3"/>
  <c r="D18" i="3" l="1"/>
  <c r="D24" i="3"/>
  <c r="D11" i="3"/>
  <c r="D27" i="3" l="1"/>
  <c r="D41" i="3" l="1"/>
  <c r="D17" i="3" s="1"/>
  <c r="D8" i="3" l="1"/>
</calcChain>
</file>

<file path=xl/sharedStrings.xml><?xml version="1.0" encoding="utf-8"?>
<sst xmlns="http://schemas.openxmlformats.org/spreadsheetml/2006/main" count="372" uniqueCount="131">
  <si>
    <t>3</t>
  </si>
  <si>
    <t>4</t>
  </si>
  <si>
    <t>5</t>
  </si>
  <si>
    <t>6</t>
  </si>
  <si>
    <t>Наименование показателя</t>
  </si>
  <si>
    <t>Всего</t>
  </si>
  <si>
    <t>2</t>
  </si>
  <si>
    <t>к приказу ФАС России</t>
  </si>
  <si>
    <t>от "18" января 2019 г. № 38/19</t>
  </si>
  <si>
    <t>1.1</t>
  </si>
  <si>
    <t>Фонд оплаты труда</t>
  </si>
  <si>
    <t>1.2</t>
  </si>
  <si>
    <t>1.3</t>
  </si>
  <si>
    <t>Материальные затраты, в том числе:</t>
  </si>
  <si>
    <t>1.3.1</t>
  </si>
  <si>
    <t>1.3.2</t>
  </si>
  <si>
    <t>Газ на собственные и технологические нужды</t>
  </si>
  <si>
    <t>1.3.3</t>
  </si>
  <si>
    <t>Технологические (эксплуатационные) потери газа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</si>
  <si>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</si>
  <si>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</si>
  <si>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</si>
  <si>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</si>
  <si>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</si>
  <si>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</si>
  <si>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</si>
  <si>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Аренда (лизинг), в том числе:</t>
  </si>
  <si>
    <t>1.5.1.1</t>
  </si>
  <si>
    <t>1.5.1.2</t>
  </si>
  <si>
    <t>аренда (лизинг) газопроводов, находящихся в собственности субъектов РФ и муниципальных образований</t>
  </si>
  <si>
    <t>1.5.1.3</t>
  </si>
  <si>
    <t>аренда земли</t>
  </si>
  <si>
    <t>1.5.2</t>
  </si>
  <si>
    <t>Страховые платежи, в том числе:</t>
  </si>
  <si>
    <t>1.5.2.1</t>
  </si>
  <si>
    <t>1.5.2.2</t>
  </si>
  <si>
    <t>страхование опасных производственных объектов (ответственность перед третьими лицами)</t>
  </si>
  <si>
    <t>страхование машин и оборудования</t>
  </si>
  <si>
    <t>1.5.3</t>
  </si>
  <si>
    <t>Налоги, в том числе :</t>
  </si>
  <si>
    <t>1.5.3.1</t>
  </si>
  <si>
    <t>налог на имущество</t>
  </si>
  <si>
    <t>1.5.3.2</t>
  </si>
  <si>
    <t>1.5.4</t>
  </si>
  <si>
    <t>Услуги сторонних организаций, в том числе: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</si>
  <si>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</si>
  <si>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</si>
  <si>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</si>
  <si>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</si>
  <si>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</si>
  <si>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 - 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</si>
  <si>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</si>
  <si>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</si>
  <si>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</si>
  <si>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</si>
  <si>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</si>
  <si>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</si>
  <si>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</si>
  <si>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ГРП, ШРП,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</si>
  <si>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</si>
  <si>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</si>
  <si>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</si>
  <si>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прочие</t>
  </si>
  <si>
    <t>1.5.5</t>
  </si>
  <si>
    <t>Капитальный ремонт</t>
  </si>
  <si>
    <t>1.5.6</t>
  </si>
  <si>
    <t>Другие затраты, в том числе:</t>
  </si>
  <si>
    <t>1.5.6.1</t>
  </si>
  <si>
    <t>1.5.6.2</t>
  </si>
  <si>
    <t>командировочные расходы</t>
  </si>
  <si>
    <t>1.5.6.3</t>
  </si>
  <si>
    <t>охрана труда, подготовка кадров</t>
  </si>
  <si>
    <t>1.5.6.4</t>
  </si>
  <si>
    <t>канцелярские и почтово-телеграфные расходы</t>
  </si>
  <si>
    <t>1.5.6.5</t>
  </si>
  <si>
    <t>НИОКР</t>
  </si>
  <si>
    <t>1.5.6.6</t>
  </si>
  <si>
    <t>затраты по оплате услуг по транспортировке транзитных потоков газа</t>
  </si>
  <si>
    <t>Прочие доходы, тыс. руб</t>
  </si>
  <si>
    <t>Прочие расходы, тыс. руб.</t>
  </si>
  <si>
    <t>3.1</t>
  </si>
  <si>
    <t>услуги банков</t>
  </si>
  <si>
    <t>3.2</t>
  </si>
  <si>
    <t>проценты по краткосрочным кредитам</t>
  </si>
  <si>
    <t>3.3</t>
  </si>
  <si>
    <t>соцразвитие и выплаты социального характера</t>
  </si>
  <si>
    <t>3.4</t>
  </si>
  <si>
    <t>резерв по сомнительным долгам</t>
  </si>
  <si>
    <t>3.5</t>
  </si>
  <si>
    <t>4.1</t>
  </si>
  <si>
    <t>4.2</t>
  </si>
  <si>
    <t xml:space="preserve">Налог на прибыль, тыс. руб. </t>
  </si>
  <si>
    <t>Расходы на транспортировку газа по данным бухгалтерского учета всего, тыс. руб., в том числе:</t>
  </si>
  <si>
    <t>Отчисления на уплату страховых взносов</t>
  </si>
  <si>
    <t>Сырьё и материалы</t>
  </si>
  <si>
    <t>аренда  газопроводов у юридических и физических лиц</t>
  </si>
  <si>
    <t>аренда (лизинг) зданий, транспорта</t>
  </si>
  <si>
    <t>аренда (лизинг) прочего имущества</t>
  </si>
  <si>
    <t>Потребность в прибыли до налогообложения:</t>
  </si>
  <si>
    <t>Расходы из чистой прибыли, в том числе:</t>
  </si>
  <si>
    <t>Капитальные вложения</t>
  </si>
  <si>
    <t>Обслуживание привлечённого на долгосрочной основе капитала</t>
  </si>
  <si>
    <t>Дивиденды</t>
  </si>
  <si>
    <t>Выпадающие доходы от технологического присоединения газоиспользующего оборудования</t>
  </si>
  <si>
    <t>Общий объём тарифной выручки</t>
  </si>
  <si>
    <t>Справочная информация</t>
  </si>
  <si>
    <t>Численность персонала, занятого в регулируемом виде деятельности</t>
  </si>
  <si>
    <t>Протяженность трубопроводов</t>
  </si>
  <si>
    <t>Количество газорегуляторных пунктов</t>
  </si>
  <si>
    <t>Средняя загрузка трубопроводов</t>
  </si>
  <si>
    <t>№</t>
  </si>
  <si>
    <t>Единица измерения</t>
  </si>
  <si>
    <t>1.5.1.4</t>
  </si>
  <si>
    <t>1.5.1.5</t>
  </si>
  <si>
    <t>4.1.1</t>
  </si>
  <si>
    <t>4.1.2</t>
  </si>
  <si>
    <t>4.1.3</t>
  </si>
  <si>
    <t>4.1.4</t>
  </si>
  <si>
    <t>6.1</t>
  </si>
  <si>
    <t>6.2</t>
  </si>
  <si>
    <t>6.3</t>
  </si>
  <si>
    <t>6.4</t>
  </si>
  <si>
    <t>тыс. руб.</t>
  </si>
  <si>
    <t>чел.</t>
  </si>
  <si>
    <t>км</t>
  </si>
  <si>
    <t>шт.</t>
  </si>
  <si>
    <t>%</t>
  </si>
  <si>
    <t>прочие налоги, включенные в себестоимость</t>
  </si>
  <si>
    <t>Приложение 2 (форма 6)</t>
  </si>
  <si>
    <t>Информация об основных показателях финансово-хозяйственной деятельности ООО "Газпром газораспределение Владикавказ" на 2023 год (план) в сфере оказания услуг по транспортировке газа по газораспределительным сетям на территории Республики Северная Осетия-Алания</t>
  </si>
  <si>
    <t>Информация об основных показателях финансово-хозяйственной деятельности ООО "Газпром газораспределение Владикавказ" за 2022 год (факт) в сфере оказания услуг по транспортировке газа по газораспределительным сетям на территории Республики Северная Осетия-Алания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</si>
</sst>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0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imes New Roman"/>
      <family val="1"/>
      <charset val="204"/>
    </font>
    <font>
      <sz val="12"/>
      <name val="Times New Roman Cyr"/>
      <charset val="204"/>
    </font>
    <font>
      <sz val="9"/>
      <name val="Times New Roman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sz val="10"/>
      <name val="Arial Cyr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164" fontId="12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2" fontId="1" fillId="0" borderId="0" xfId="1" applyNumberFormat="1" applyFont="1" applyFill="1" applyBorder="1" applyAlignment="1" applyProtection="1">
      <alignment vertical="center" wrapText="1"/>
    </xf>
    <xf numFmtId="2" fontId="3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 indent="2"/>
    </xf>
    <xf numFmtId="0" fontId="8" fillId="0" borderId="1" xfId="2" applyFont="1" applyFill="1" applyBorder="1" applyAlignment="1">
      <alignment horizontal="left" vertical="center" wrapText="1" indent="3"/>
    </xf>
    <xf numFmtId="0" fontId="8" fillId="0" borderId="1" xfId="2" applyFont="1" applyFill="1" applyBorder="1" applyAlignment="1">
      <alignment horizontal="left" vertical="center" wrapText="1" indent="4"/>
    </xf>
    <xf numFmtId="0" fontId="8" fillId="0" borderId="1" xfId="2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2" fillId="0" borderId="0" xfId="1" applyNumberFormat="1" applyFont="1" applyFill="1" applyBorder="1" applyAlignment="1" applyProtection="1">
      <alignment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 indent="1"/>
    </xf>
    <xf numFmtId="0" fontId="9" fillId="0" borderId="1" xfId="2" applyFont="1" applyFill="1" applyBorder="1" applyAlignment="1">
      <alignment horizontal="left" vertical="center" wrapText="1" indent="2"/>
    </xf>
    <xf numFmtId="0" fontId="9" fillId="0" borderId="1" xfId="2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 applyProtection="1">
      <alignment vertical="center" wrapText="1"/>
    </xf>
    <xf numFmtId="4" fontId="1" fillId="0" borderId="0" xfId="1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" fontId="1" fillId="0" borderId="0" xfId="1" applyNumberFormat="1" applyFont="1" applyFill="1" applyBorder="1" applyAlignment="1" applyProtection="1">
      <alignment vertical="center" wrapText="1"/>
    </xf>
    <xf numFmtId="0" fontId="13" fillId="0" borderId="0" xfId="1" applyNumberFormat="1" applyFont="1" applyFill="1" applyBorder="1" applyAlignment="1" applyProtection="1">
      <alignment vertical="center" wrapText="1"/>
    </xf>
    <xf numFmtId="0" fontId="14" fillId="0" borderId="0" xfId="1" applyNumberFormat="1" applyFont="1" applyFill="1" applyBorder="1" applyAlignment="1" applyProtection="1">
      <alignment vertical="center" wrapText="1"/>
    </xf>
    <xf numFmtId="166" fontId="2" fillId="0" borderId="0" xfId="1" applyNumberFormat="1" applyFont="1" applyFill="1" applyBorder="1" applyAlignment="1" applyProtection="1">
      <alignment vertical="center" wrapText="1"/>
    </xf>
    <xf numFmtId="0" fontId="11" fillId="0" borderId="4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vertical="center" wrapText="1"/>
    </xf>
    <xf numFmtId="0" fontId="11" fillId="0" borderId="3" xfId="2" applyFont="1" applyFill="1" applyBorder="1" applyAlignment="1">
      <alignment vertical="center" wrapText="1"/>
    </xf>
    <xf numFmtId="2" fontId="3" fillId="0" borderId="0" xfId="0" applyNumberFormat="1" applyFont="1" applyAlignment="1">
      <alignment horizontal="center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</cellXfs>
  <cellStyles count="4">
    <cellStyle name="Обычный" xfId="0" builtinId="0"/>
    <cellStyle name="Обычный_расчет затрат" xfId="2"/>
    <cellStyle name="Обычный_ФАКТ 2" xfId="1"/>
    <cellStyle name="Финансовый 2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koeva_ak\AppData\Local\Temp\v8_80AC_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84">
          <cell r="D84">
            <v>106511.56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zoomScaleNormal="100" zoomScaleSheetLayoutView="115" workbookViewId="0">
      <selection activeCell="C57" sqref="C57"/>
    </sheetView>
  </sheetViews>
  <sheetFormatPr defaultColWidth="16.42578125" defaultRowHeight="12.75" x14ac:dyDescent="0.2"/>
  <cols>
    <col min="1" max="1" width="11" style="1" customWidth="1"/>
    <col min="2" max="2" width="62.140625" style="7" customWidth="1"/>
    <col min="3" max="3" width="12.42578125" style="8" customWidth="1"/>
    <col min="4" max="4" width="18.85546875" style="8" customWidth="1"/>
    <col min="5" max="5" width="13.140625" style="1" customWidth="1"/>
    <col min="6" max="6" width="9.42578125" style="1" bestFit="1" customWidth="1"/>
    <col min="7" max="250" width="7.7109375" style="1" customWidth="1"/>
    <col min="251" max="251" width="71" style="1" customWidth="1"/>
    <col min="252" max="252" width="6.28515625" style="1" customWidth="1"/>
    <col min="253" max="253" width="18" style="1" customWidth="1"/>
    <col min="254" max="254" width="16.28515625" style="1" customWidth="1"/>
    <col min="255" max="16384" width="16.42578125" style="1"/>
  </cols>
  <sheetData>
    <row r="1" spans="1:6" ht="15.75" x14ac:dyDescent="0.2">
      <c r="B1" s="5"/>
      <c r="C1" s="1"/>
      <c r="D1" s="9" t="s">
        <v>128</v>
      </c>
      <c r="E1" s="3"/>
    </row>
    <row r="2" spans="1:6" ht="15.75" x14ac:dyDescent="0.2">
      <c r="B2" s="5"/>
      <c r="C2" s="1"/>
      <c r="D2" s="9" t="s">
        <v>7</v>
      </c>
      <c r="E2" s="3"/>
    </row>
    <row r="3" spans="1:6" ht="15.75" x14ac:dyDescent="0.2">
      <c r="B3" s="5"/>
      <c r="C3" s="1"/>
      <c r="D3" s="9" t="s">
        <v>8</v>
      </c>
      <c r="E3" s="3"/>
    </row>
    <row r="4" spans="1:6" ht="15.75" x14ac:dyDescent="0.2">
      <c r="B4" s="5"/>
      <c r="C4" s="5"/>
      <c r="D4" s="5"/>
      <c r="E4" s="6"/>
    </row>
    <row r="5" spans="1:6" ht="52.5" customHeight="1" x14ac:dyDescent="0.2">
      <c r="A5" s="44" t="s">
        <v>129</v>
      </c>
      <c r="B5" s="44"/>
      <c r="C5" s="44"/>
      <c r="D5" s="44"/>
      <c r="E5" s="4"/>
    </row>
    <row r="6" spans="1:6" ht="21" customHeight="1" x14ac:dyDescent="0.2"/>
    <row r="7" spans="1:6" s="2" customFormat="1" ht="28.5" customHeight="1" x14ac:dyDescent="0.2">
      <c r="A7" s="10" t="s">
        <v>110</v>
      </c>
      <c r="B7" s="11" t="s">
        <v>4</v>
      </c>
      <c r="C7" s="35" t="s">
        <v>111</v>
      </c>
      <c r="D7" s="12" t="s">
        <v>5</v>
      </c>
      <c r="E7" s="33"/>
    </row>
    <row r="8" spans="1:6" s="21" customFormat="1" ht="24" x14ac:dyDescent="0.2">
      <c r="A8" s="19">
        <v>1</v>
      </c>
      <c r="B8" s="20" t="s">
        <v>92</v>
      </c>
      <c r="C8" s="28" t="s">
        <v>122</v>
      </c>
      <c r="D8" s="29">
        <f>D9+D10+D11+D16+D17</f>
        <v>1444415.3099999998</v>
      </c>
      <c r="E8" s="32"/>
      <c r="F8" s="32"/>
    </row>
    <row r="9" spans="1:6" s="21" customFormat="1" x14ac:dyDescent="0.2">
      <c r="A9" s="22" t="s">
        <v>9</v>
      </c>
      <c r="B9" s="23" t="s">
        <v>10</v>
      </c>
      <c r="C9" s="28" t="s">
        <v>122</v>
      </c>
      <c r="D9" s="30">
        <v>729243.85</v>
      </c>
      <c r="E9" s="32"/>
      <c r="F9" s="32"/>
    </row>
    <row r="10" spans="1:6" s="21" customFormat="1" x14ac:dyDescent="0.2">
      <c r="A10" s="22" t="s">
        <v>11</v>
      </c>
      <c r="B10" s="23" t="s">
        <v>93</v>
      </c>
      <c r="C10" s="28" t="s">
        <v>122</v>
      </c>
      <c r="D10" s="30">
        <v>210112.33</v>
      </c>
      <c r="F10" s="32"/>
    </row>
    <row r="11" spans="1:6" s="21" customFormat="1" x14ac:dyDescent="0.2">
      <c r="A11" s="22" t="s">
        <v>12</v>
      </c>
      <c r="B11" s="23" t="s">
        <v>13</v>
      </c>
      <c r="C11" s="28" t="s">
        <v>122</v>
      </c>
      <c r="D11" s="29">
        <f t="shared" ref="D11" si="0">D12+D13+D14+D15</f>
        <v>153984.20000000001</v>
      </c>
      <c r="F11" s="32"/>
    </row>
    <row r="12" spans="1:6" x14ac:dyDescent="0.2">
      <c r="A12" s="13" t="s">
        <v>14</v>
      </c>
      <c r="B12" s="14" t="s">
        <v>94</v>
      </c>
      <c r="C12" s="28" t="s">
        <v>122</v>
      </c>
      <c r="D12" s="30">
        <v>110791.93900000001</v>
      </c>
    </row>
    <row r="13" spans="1:6" x14ac:dyDescent="0.2">
      <c r="A13" s="13" t="s">
        <v>15</v>
      </c>
      <c r="B13" s="14" t="s">
        <v>16</v>
      </c>
      <c r="C13" s="28" t="s">
        <v>122</v>
      </c>
      <c r="D13" s="30">
        <v>8219.3850000000002</v>
      </c>
    </row>
    <row r="14" spans="1:6" x14ac:dyDescent="0.2">
      <c r="A14" s="13" t="s">
        <v>17</v>
      </c>
      <c r="B14" s="14" t="s">
        <v>18</v>
      </c>
      <c r="C14" s="28" t="s">
        <v>122</v>
      </c>
      <c r="D14" s="30">
        <v>30766.723000000002</v>
      </c>
    </row>
    <row r="15" spans="1:6" x14ac:dyDescent="0.2">
      <c r="A15" s="13" t="s">
        <v>19</v>
      </c>
      <c r="B15" s="14" t="s">
        <v>20</v>
      </c>
      <c r="C15" s="28" t="s">
        <v>122</v>
      </c>
      <c r="D15" s="30">
        <v>4206.1530000000002</v>
      </c>
    </row>
    <row r="16" spans="1:6" s="21" customFormat="1" x14ac:dyDescent="0.2">
      <c r="A16" s="22" t="s">
        <v>21</v>
      </c>
      <c r="B16" s="23" t="s">
        <v>22</v>
      </c>
      <c r="C16" s="28" t="s">
        <v>122</v>
      </c>
      <c r="D16" s="29">
        <v>79321.23</v>
      </c>
      <c r="F16" s="32"/>
    </row>
    <row r="17" spans="1:6" s="21" customFormat="1" x14ac:dyDescent="0.2">
      <c r="A17" s="22" t="s">
        <v>23</v>
      </c>
      <c r="B17" s="23" t="s">
        <v>24</v>
      </c>
      <c r="C17" s="28" t="s">
        <v>122</v>
      </c>
      <c r="D17" s="29">
        <f>D18+D24+D27+D30+D40+D41</f>
        <v>271753.7</v>
      </c>
      <c r="E17" s="32"/>
      <c r="F17" s="32"/>
    </row>
    <row r="18" spans="1:6" s="21" customFormat="1" x14ac:dyDescent="0.2">
      <c r="A18" s="22" t="s">
        <v>25</v>
      </c>
      <c r="B18" s="24" t="s">
        <v>26</v>
      </c>
      <c r="C18" s="28" t="s">
        <v>122</v>
      </c>
      <c r="D18" s="29">
        <f>D19+D20+D21+D22+D23</f>
        <v>68849.551999999996</v>
      </c>
      <c r="F18" s="32"/>
    </row>
    <row r="19" spans="1:6" x14ac:dyDescent="0.2">
      <c r="A19" s="13" t="s">
        <v>27</v>
      </c>
      <c r="B19" s="15" t="s">
        <v>96</v>
      </c>
      <c r="C19" s="28" t="s">
        <v>122</v>
      </c>
      <c r="D19" s="30">
        <v>12867.217000000001</v>
      </c>
    </row>
    <row r="20" spans="1:6" x14ac:dyDescent="0.2">
      <c r="A20" s="13" t="s">
        <v>28</v>
      </c>
      <c r="B20" s="15" t="s">
        <v>95</v>
      </c>
      <c r="C20" s="28" t="s">
        <v>122</v>
      </c>
      <c r="D20" s="30">
        <v>54426.349000000002</v>
      </c>
    </row>
    <row r="21" spans="1:6" ht="24" x14ac:dyDescent="0.2">
      <c r="A21" s="13" t="s">
        <v>30</v>
      </c>
      <c r="B21" s="16" t="s">
        <v>29</v>
      </c>
      <c r="C21" s="28" t="s">
        <v>122</v>
      </c>
      <c r="D21" s="30">
        <v>1225.53</v>
      </c>
    </row>
    <row r="22" spans="1:6" x14ac:dyDescent="0.2">
      <c r="A22" s="13" t="s">
        <v>112</v>
      </c>
      <c r="B22" s="15" t="s">
        <v>97</v>
      </c>
      <c r="C22" s="28" t="s">
        <v>122</v>
      </c>
      <c r="D22" s="30">
        <v>322.791</v>
      </c>
    </row>
    <row r="23" spans="1:6" x14ac:dyDescent="0.2">
      <c r="A23" s="13" t="s">
        <v>113</v>
      </c>
      <c r="B23" s="16" t="s">
        <v>31</v>
      </c>
      <c r="C23" s="28" t="s">
        <v>122</v>
      </c>
      <c r="D23" s="30">
        <v>7.665</v>
      </c>
    </row>
    <row r="24" spans="1:6" s="21" customFormat="1" x14ac:dyDescent="0.2">
      <c r="A24" s="22" t="s">
        <v>32</v>
      </c>
      <c r="B24" s="24" t="s">
        <v>33</v>
      </c>
      <c r="C24" s="28" t="s">
        <v>122</v>
      </c>
      <c r="D24" s="29">
        <f>D25+D26</f>
        <v>584.98</v>
      </c>
    </row>
    <row r="25" spans="1:6" ht="24" x14ac:dyDescent="0.2">
      <c r="A25" s="13" t="s">
        <v>34</v>
      </c>
      <c r="B25" s="15" t="s">
        <v>36</v>
      </c>
      <c r="C25" s="28" t="s">
        <v>122</v>
      </c>
      <c r="D25" s="30">
        <v>14.5</v>
      </c>
    </row>
    <row r="26" spans="1:6" x14ac:dyDescent="0.2">
      <c r="A26" s="13" t="s">
        <v>35</v>
      </c>
      <c r="B26" s="15" t="s">
        <v>37</v>
      </c>
      <c r="C26" s="28" t="s">
        <v>122</v>
      </c>
      <c r="D26" s="34">
        <v>570.48</v>
      </c>
    </row>
    <row r="27" spans="1:6" s="21" customFormat="1" x14ac:dyDescent="0.2">
      <c r="A27" s="22" t="s">
        <v>38</v>
      </c>
      <c r="B27" s="24" t="s">
        <v>39</v>
      </c>
      <c r="C27" s="28" t="s">
        <v>122</v>
      </c>
      <c r="D27" s="29">
        <f>D28+D29</f>
        <v>25173.555</v>
      </c>
    </row>
    <row r="28" spans="1:6" x14ac:dyDescent="0.2">
      <c r="A28" s="13" t="s">
        <v>40</v>
      </c>
      <c r="B28" s="15" t="s">
        <v>41</v>
      </c>
      <c r="C28" s="28" t="s">
        <v>122</v>
      </c>
      <c r="D28" s="30">
        <v>24950</v>
      </c>
    </row>
    <row r="29" spans="1:6" x14ac:dyDescent="0.2">
      <c r="A29" s="13" t="s">
        <v>42</v>
      </c>
      <c r="B29" s="15" t="s">
        <v>127</v>
      </c>
      <c r="C29" s="28" t="s">
        <v>122</v>
      </c>
      <c r="D29" s="30">
        <v>223.55500000000001</v>
      </c>
    </row>
    <row r="30" spans="1:6" s="21" customFormat="1" x14ac:dyDescent="0.2">
      <c r="A30" s="22" t="s">
        <v>43</v>
      </c>
      <c r="B30" s="24" t="s">
        <v>44</v>
      </c>
      <c r="C30" s="28" t="s">
        <v>122</v>
      </c>
      <c r="D30" s="29">
        <f>SUM(D31:D35)</f>
        <v>56782.965000000018</v>
      </c>
    </row>
    <row r="31" spans="1:6" x14ac:dyDescent="0.2">
      <c r="A31" s="13" t="s">
        <v>45</v>
      </c>
      <c r="B31" s="15" t="s">
        <v>46</v>
      </c>
      <c r="C31" s="28" t="s">
        <v>122</v>
      </c>
      <c r="D31" s="30">
        <v>3646.2809999999999</v>
      </c>
    </row>
    <row r="32" spans="1:6" x14ac:dyDescent="0.2">
      <c r="A32" s="13" t="s">
        <v>47</v>
      </c>
      <c r="B32" s="15" t="s">
        <v>48</v>
      </c>
      <c r="C32" s="28" t="s">
        <v>122</v>
      </c>
      <c r="D32" s="30">
        <v>19388.614000000001</v>
      </c>
    </row>
    <row r="33" spans="1:5" x14ac:dyDescent="0.2">
      <c r="A33" s="13" t="s">
        <v>49</v>
      </c>
      <c r="B33" s="15" t="s">
        <v>50</v>
      </c>
      <c r="C33" s="28" t="s">
        <v>122</v>
      </c>
      <c r="D33" s="30">
        <v>6547.6760000000004</v>
      </c>
    </row>
    <row r="34" spans="1:5" x14ac:dyDescent="0.2">
      <c r="A34" s="13" t="s">
        <v>51</v>
      </c>
      <c r="B34" s="15" t="s">
        <v>52</v>
      </c>
      <c r="C34" s="28" t="s">
        <v>122</v>
      </c>
      <c r="D34" s="30">
        <v>699.66800000000001</v>
      </c>
    </row>
    <row r="35" spans="1:5" x14ac:dyDescent="0.2">
      <c r="A35" s="13" t="s">
        <v>53</v>
      </c>
      <c r="B35" s="15" t="s">
        <v>54</v>
      </c>
      <c r="C35" s="28" t="s">
        <v>122</v>
      </c>
      <c r="D35" s="30">
        <f>D36+D37+D38+D39</f>
        <v>26500.726000000017</v>
      </c>
    </row>
    <row r="36" spans="1:5" x14ac:dyDescent="0.2">
      <c r="A36" s="13" t="s">
        <v>55</v>
      </c>
      <c r="B36" s="16" t="s">
        <v>56</v>
      </c>
      <c r="C36" s="28" t="s">
        <v>122</v>
      </c>
      <c r="D36" s="30">
        <v>0</v>
      </c>
    </row>
    <row r="37" spans="1:5" ht="24" x14ac:dyDescent="0.2">
      <c r="A37" s="13" t="s">
        <v>57</v>
      </c>
      <c r="B37" s="16" t="s">
        <v>58</v>
      </c>
      <c r="C37" s="28" t="s">
        <v>122</v>
      </c>
      <c r="D37" s="30">
        <v>12214.798000000001</v>
      </c>
    </row>
    <row r="38" spans="1:5" x14ac:dyDescent="0.2">
      <c r="A38" s="13" t="s">
        <v>59</v>
      </c>
      <c r="B38" s="16" t="s">
        <v>60</v>
      </c>
      <c r="C38" s="28" t="s">
        <v>122</v>
      </c>
      <c r="D38" s="30">
        <v>912</v>
      </c>
    </row>
    <row r="39" spans="1:5" x14ac:dyDescent="0.2">
      <c r="A39" s="13" t="s">
        <v>61</v>
      </c>
      <c r="B39" s="16" t="s">
        <v>62</v>
      </c>
      <c r="C39" s="28" t="s">
        <v>122</v>
      </c>
      <c r="D39" s="30">
        <v>13373.928000000014</v>
      </c>
    </row>
    <row r="40" spans="1:5" s="21" customFormat="1" x14ac:dyDescent="0.2">
      <c r="A40" s="22" t="s">
        <v>63</v>
      </c>
      <c r="B40" s="24" t="s">
        <v>64</v>
      </c>
      <c r="C40" s="28" t="s">
        <v>122</v>
      </c>
      <c r="D40" s="29">
        <f>[1]TDSheet!$D$84</f>
        <v>106511.56</v>
      </c>
    </row>
    <row r="41" spans="1:5" s="21" customFormat="1" x14ac:dyDescent="0.2">
      <c r="A41" s="22" t="s">
        <v>65</v>
      </c>
      <c r="B41" s="24" t="s">
        <v>66</v>
      </c>
      <c r="C41" s="28" t="s">
        <v>122</v>
      </c>
      <c r="D41" s="29">
        <f>SUM(D42:D47)</f>
        <v>13851.088</v>
      </c>
    </row>
    <row r="42" spans="1:5" x14ac:dyDescent="0.2">
      <c r="A42" s="13" t="s">
        <v>67</v>
      </c>
      <c r="B42" s="15" t="s">
        <v>69</v>
      </c>
      <c r="C42" s="28" t="s">
        <v>122</v>
      </c>
      <c r="D42" s="30">
        <v>980</v>
      </c>
      <c r="E42" s="37"/>
    </row>
    <row r="43" spans="1:5" x14ac:dyDescent="0.2">
      <c r="A43" s="13" t="s">
        <v>68</v>
      </c>
      <c r="B43" s="15" t="s">
        <v>71</v>
      </c>
      <c r="C43" s="28" t="s">
        <v>122</v>
      </c>
      <c r="D43" s="30">
        <v>9142.4959999999992</v>
      </c>
    </row>
    <row r="44" spans="1:5" x14ac:dyDescent="0.2">
      <c r="A44" s="13" t="s">
        <v>70</v>
      </c>
      <c r="B44" s="15" t="s">
        <v>73</v>
      </c>
      <c r="C44" s="28" t="s">
        <v>122</v>
      </c>
      <c r="D44" s="30">
        <v>890</v>
      </c>
    </row>
    <row r="45" spans="1:5" x14ac:dyDescent="0.2">
      <c r="A45" s="13" t="s">
        <v>72</v>
      </c>
      <c r="B45" s="15" t="s">
        <v>75</v>
      </c>
      <c r="C45" s="28" t="s">
        <v>122</v>
      </c>
      <c r="D45" s="30">
        <v>0</v>
      </c>
    </row>
    <row r="46" spans="1:5" x14ac:dyDescent="0.2">
      <c r="A46" s="13" t="s">
        <v>74</v>
      </c>
      <c r="B46" s="15" t="s">
        <v>77</v>
      </c>
      <c r="C46" s="28" t="s">
        <v>122</v>
      </c>
      <c r="D46" s="30">
        <v>0</v>
      </c>
    </row>
    <row r="47" spans="1:5" x14ac:dyDescent="0.2">
      <c r="A47" s="13" t="s">
        <v>76</v>
      </c>
      <c r="B47" s="15" t="s">
        <v>62</v>
      </c>
      <c r="C47" s="28" t="s">
        <v>122</v>
      </c>
      <c r="D47" s="30">
        <v>2838.5920000000001</v>
      </c>
    </row>
    <row r="48" spans="1:5" s="21" customFormat="1" x14ac:dyDescent="0.2">
      <c r="A48" s="22" t="s">
        <v>6</v>
      </c>
      <c r="B48" s="20" t="s">
        <v>78</v>
      </c>
      <c r="C48" s="28" t="s">
        <v>122</v>
      </c>
      <c r="D48" s="29">
        <v>0</v>
      </c>
    </row>
    <row r="49" spans="1:4" s="21" customFormat="1" x14ac:dyDescent="0.2">
      <c r="A49" s="22" t="s">
        <v>0</v>
      </c>
      <c r="B49" s="20" t="s">
        <v>79</v>
      </c>
      <c r="C49" s="28" t="s">
        <v>122</v>
      </c>
      <c r="D49" s="29">
        <f>D50+D51+D52+D53+D54</f>
        <v>50200.897499999999</v>
      </c>
    </row>
    <row r="50" spans="1:4" x14ac:dyDescent="0.2">
      <c r="A50" s="13" t="s">
        <v>80</v>
      </c>
      <c r="B50" s="14" t="s">
        <v>81</v>
      </c>
      <c r="C50" s="28" t="s">
        <v>122</v>
      </c>
      <c r="D50" s="30">
        <v>1330</v>
      </c>
    </row>
    <row r="51" spans="1:4" x14ac:dyDescent="0.2">
      <c r="A51" s="13" t="s">
        <v>82</v>
      </c>
      <c r="B51" s="14" t="s">
        <v>83</v>
      </c>
      <c r="C51" s="28" t="s">
        <v>122</v>
      </c>
      <c r="D51" s="30">
        <v>0</v>
      </c>
    </row>
    <row r="52" spans="1:4" x14ac:dyDescent="0.2">
      <c r="A52" s="13" t="s">
        <v>84</v>
      </c>
      <c r="B52" s="14" t="s">
        <v>85</v>
      </c>
      <c r="C52" s="28" t="s">
        <v>122</v>
      </c>
      <c r="D52" s="30">
        <v>36081.313499999997</v>
      </c>
    </row>
    <row r="53" spans="1:4" x14ac:dyDescent="0.2">
      <c r="A53" s="13" t="s">
        <v>86</v>
      </c>
      <c r="B53" s="14" t="s">
        <v>87</v>
      </c>
      <c r="C53" s="28" t="s">
        <v>122</v>
      </c>
      <c r="D53" s="30">
        <v>0</v>
      </c>
    </row>
    <row r="54" spans="1:4" x14ac:dyDescent="0.2">
      <c r="A54" s="13" t="s">
        <v>88</v>
      </c>
      <c r="B54" s="14" t="s">
        <v>62</v>
      </c>
      <c r="C54" s="28" t="s">
        <v>122</v>
      </c>
      <c r="D54" s="30">
        <v>12789.584000000003</v>
      </c>
    </row>
    <row r="55" spans="1:4" s="21" customFormat="1" x14ac:dyDescent="0.2">
      <c r="A55" s="22" t="s">
        <v>1</v>
      </c>
      <c r="B55" s="24" t="s">
        <v>98</v>
      </c>
      <c r="C55" s="28" t="s">
        <v>122</v>
      </c>
      <c r="D55" s="29">
        <v>0</v>
      </c>
    </row>
    <row r="56" spans="1:4" s="21" customFormat="1" x14ac:dyDescent="0.2">
      <c r="A56" s="22" t="s">
        <v>89</v>
      </c>
      <c r="B56" s="25" t="s">
        <v>99</v>
      </c>
      <c r="C56" s="28" t="s">
        <v>122</v>
      </c>
      <c r="D56" s="29">
        <v>0</v>
      </c>
    </row>
    <row r="57" spans="1:4" x14ac:dyDescent="0.2">
      <c r="A57" s="13" t="s">
        <v>114</v>
      </c>
      <c r="B57" s="17" t="s">
        <v>100</v>
      </c>
      <c r="C57" s="28" t="s">
        <v>122</v>
      </c>
      <c r="D57" s="30">
        <v>0</v>
      </c>
    </row>
    <row r="58" spans="1:4" x14ac:dyDescent="0.2">
      <c r="A58" s="13" t="s">
        <v>115</v>
      </c>
      <c r="B58" s="17" t="s">
        <v>101</v>
      </c>
      <c r="C58" s="28" t="s">
        <v>122</v>
      </c>
      <c r="D58" s="30">
        <v>0</v>
      </c>
    </row>
    <row r="59" spans="1:4" x14ac:dyDescent="0.2">
      <c r="A59" s="13" t="s">
        <v>116</v>
      </c>
      <c r="B59" s="17" t="s">
        <v>102</v>
      </c>
      <c r="C59" s="28" t="s">
        <v>122</v>
      </c>
      <c r="D59" s="30">
        <v>0</v>
      </c>
    </row>
    <row r="60" spans="1:4" ht="24" x14ac:dyDescent="0.2">
      <c r="A60" s="13" t="s">
        <v>117</v>
      </c>
      <c r="B60" s="17" t="s">
        <v>103</v>
      </c>
      <c r="C60" s="28" t="s">
        <v>122</v>
      </c>
      <c r="D60" s="30">
        <v>0</v>
      </c>
    </row>
    <row r="61" spans="1:4" s="21" customFormat="1" x14ac:dyDescent="0.2">
      <c r="A61" s="22" t="s">
        <v>90</v>
      </c>
      <c r="B61" s="25" t="s">
        <v>91</v>
      </c>
      <c r="C61" s="28" t="s">
        <v>122</v>
      </c>
      <c r="D61" s="29">
        <v>0</v>
      </c>
    </row>
    <row r="62" spans="1:4" s="21" customFormat="1" x14ac:dyDescent="0.2">
      <c r="A62" s="26" t="s">
        <v>2</v>
      </c>
      <c r="B62" s="27" t="s">
        <v>104</v>
      </c>
      <c r="C62" s="28" t="s">
        <v>122</v>
      </c>
      <c r="D62" s="29">
        <v>878723.71000000008</v>
      </c>
    </row>
    <row r="63" spans="1:4" s="21" customFormat="1" x14ac:dyDescent="0.2">
      <c r="A63" s="26" t="s">
        <v>3</v>
      </c>
      <c r="B63" s="41" t="s">
        <v>105</v>
      </c>
      <c r="C63" s="42"/>
      <c r="D63" s="43"/>
    </row>
    <row r="64" spans="1:4" x14ac:dyDescent="0.2">
      <c r="A64" s="13" t="s">
        <v>118</v>
      </c>
      <c r="B64" s="18" t="s">
        <v>106</v>
      </c>
      <c r="C64" s="28" t="s">
        <v>123</v>
      </c>
      <c r="D64" s="31">
        <v>1579</v>
      </c>
    </row>
    <row r="65" spans="1:4" x14ac:dyDescent="0.2">
      <c r="A65" s="13" t="s">
        <v>119</v>
      </c>
      <c r="B65" s="18" t="s">
        <v>107</v>
      </c>
      <c r="C65" s="28" t="s">
        <v>124</v>
      </c>
      <c r="D65" s="36">
        <v>6547.25</v>
      </c>
    </row>
    <row r="66" spans="1:4" x14ac:dyDescent="0.2">
      <c r="A66" s="13" t="s">
        <v>120</v>
      </c>
      <c r="B66" s="18" t="s">
        <v>108</v>
      </c>
      <c r="C66" s="28" t="s">
        <v>125</v>
      </c>
      <c r="D66" s="31">
        <v>615</v>
      </c>
    </row>
    <row r="67" spans="1:4" x14ac:dyDescent="0.2">
      <c r="A67" s="13" t="s">
        <v>121</v>
      </c>
      <c r="B67" s="18" t="s">
        <v>109</v>
      </c>
      <c r="C67" s="28" t="s">
        <v>126</v>
      </c>
      <c r="D67" s="30">
        <v>0.2</v>
      </c>
    </row>
  </sheetData>
  <mergeCells count="1">
    <mergeCell ref="A5:D5"/>
  </mergeCells>
  <phoneticPr fontId="0" type="noConversion"/>
  <printOptions horizontalCentered="1"/>
  <pageMargins left="0.23622047244094491" right="0.19685039370078741" top="0.6692913385826772" bottom="0.59055118110236227" header="0.23622047244094491" footer="0.23622047244094491"/>
  <pageSetup paperSize="9" scale="92" orientation="portrait" r:id="rId1"/>
  <headerFooter differentOddEven="1" alignWithMargins="0">
    <oddFooter>&amp;C4</oddFooter>
    <evenFooter>&amp;C5</evenFooter>
  </headerFooter>
  <rowBreaks count="1" manualBreakCount="1">
    <brk id="5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activeCell="D8" sqref="D8"/>
    </sheetView>
  </sheetViews>
  <sheetFormatPr defaultColWidth="16.42578125" defaultRowHeight="12.75" x14ac:dyDescent="0.2"/>
  <cols>
    <col min="1" max="1" width="11" style="1" customWidth="1"/>
    <col min="2" max="2" width="62.140625" style="7" customWidth="1"/>
    <col min="3" max="3" width="12.42578125" style="8" customWidth="1"/>
    <col min="4" max="4" width="18.5703125" style="8" customWidth="1"/>
    <col min="5" max="6" width="13.140625" style="1" customWidth="1"/>
    <col min="7" max="7" width="19.5703125" style="1" bestFit="1" customWidth="1"/>
    <col min="8" max="8" width="16" style="1" bestFit="1" customWidth="1"/>
    <col min="9" max="250" width="7.7109375" style="1" customWidth="1"/>
    <col min="251" max="251" width="71" style="1" customWidth="1"/>
    <col min="252" max="252" width="6.28515625" style="1" customWidth="1"/>
    <col min="253" max="253" width="18" style="1" customWidth="1"/>
    <col min="254" max="254" width="16.28515625" style="1" customWidth="1"/>
    <col min="255" max="16384" width="16.42578125" style="1"/>
  </cols>
  <sheetData>
    <row r="1" spans="1:6" ht="15.75" x14ac:dyDescent="0.2">
      <c r="B1" s="5"/>
      <c r="C1" s="1"/>
      <c r="D1" s="9" t="s">
        <v>128</v>
      </c>
      <c r="E1" s="3"/>
    </row>
    <row r="2" spans="1:6" ht="15.75" x14ac:dyDescent="0.2">
      <c r="B2" s="5"/>
      <c r="C2" s="1"/>
      <c r="D2" s="9" t="s">
        <v>7</v>
      </c>
      <c r="E2" s="3"/>
    </row>
    <row r="3" spans="1:6" ht="15.75" x14ac:dyDescent="0.2">
      <c r="B3" s="5"/>
      <c r="C3" s="1"/>
      <c r="D3" s="9" t="s">
        <v>8</v>
      </c>
      <c r="E3" s="3"/>
    </row>
    <row r="4" spans="1:6" ht="15.75" x14ac:dyDescent="0.2">
      <c r="B4" s="5"/>
      <c r="C4" s="5"/>
      <c r="D4" s="5"/>
      <c r="E4" s="6"/>
    </row>
    <row r="5" spans="1:6" ht="52.5" customHeight="1" x14ac:dyDescent="0.2">
      <c r="A5" s="44" t="s">
        <v>130</v>
      </c>
      <c r="B5" s="44"/>
      <c r="C5" s="44"/>
      <c r="D5" s="44"/>
      <c r="E5" s="4"/>
    </row>
    <row r="6" spans="1:6" ht="21" customHeight="1" x14ac:dyDescent="0.2"/>
    <row r="7" spans="1:6" s="2" customFormat="1" ht="28.5" customHeight="1" x14ac:dyDescent="0.2">
      <c r="A7" s="10" t="s">
        <v>110</v>
      </c>
      <c r="B7" s="11" t="s">
        <v>4</v>
      </c>
      <c r="C7" s="35" t="s">
        <v>111</v>
      </c>
      <c r="D7" s="12" t="s">
        <v>5</v>
      </c>
      <c r="E7" s="33"/>
    </row>
    <row r="8" spans="1:6" s="21" customFormat="1" ht="24" x14ac:dyDescent="0.2">
      <c r="A8" s="19">
        <v>1</v>
      </c>
      <c r="B8" s="20" t="s">
        <v>92</v>
      </c>
      <c r="C8" s="28" t="s">
        <v>122</v>
      </c>
      <c r="D8" s="29">
        <f>D9+D10+D11+D16+D17</f>
        <v>1216144.17</v>
      </c>
      <c r="E8" s="32"/>
      <c r="F8" s="32"/>
    </row>
    <row r="9" spans="1:6" s="21" customFormat="1" x14ac:dyDescent="0.2">
      <c r="A9" s="22" t="s">
        <v>9</v>
      </c>
      <c r="B9" s="23" t="s">
        <v>10</v>
      </c>
      <c r="C9" s="28" t="s">
        <v>122</v>
      </c>
      <c r="D9" s="30">
        <v>612340.27999999991</v>
      </c>
      <c r="E9" s="32"/>
    </row>
    <row r="10" spans="1:6" s="21" customFormat="1" x14ac:dyDescent="0.2">
      <c r="A10" s="22" t="s">
        <v>11</v>
      </c>
      <c r="B10" s="23" t="s">
        <v>93</v>
      </c>
      <c r="C10" s="28" t="s">
        <v>122</v>
      </c>
      <c r="D10" s="30">
        <v>182038.25</v>
      </c>
    </row>
    <row r="11" spans="1:6" s="21" customFormat="1" x14ac:dyDescent="0.2">
      <c r="A11" s="22" t="s">
        <v>12</v>
      </c>
      <c r="B11" s="23" t="s">
        <v>13</v>
      </c>
      <c r="C11" s="28" t="s">
        <v>122</v>
      </c>
      <c r="D11" s="29">
        <f>D12+D13+D14+D15</f>
        <v>133640.15000000005</v>
      </c>
      <c r="E11" s="32"/>
      <c r="F11" s="32"/>
    </row>
    <row r="12" spans="1:6" x14ac:dyDescent="0.2">
      <c r="A12" s="13" t="s">
        <v>14</v>
      </c>
      <c r="B12" s="14" t="s">
        <v>94</v>
      </c>
      <c r="C12" s="28" t="s">
        <v>122</v>
      </c>
      <c r="D12" s="30">
        <v>90472.880000000034</v>
      </c>
    </row>
    <row r="13" spans="1:6" x14ac:dyDescent="0.2">
      <c r="A13" s="13" t="s">
        <v>15</v>
      </c>
      <c r="B13" s="14" t="s">
        <v>16</v>
      </c>
      <c r="C13" s="28" t="s">
        <v>122</v>
      </c>
      <c r="D13" s="30">
        <v>6321.0499999999993</v>
      </c>
    </row>
    <row r="14" spans="1:6" x14ac:dyDescent="0.2">
      <c r="A14" s="13" t="s">
        <v>17</v>
      </c>
      <c r="B14" s="14" t="s">
        <v>18</v>
      </c>
      <c r="C14" s="28" t="s">
        <v>122</v>
      </c>
      <c r="D14" s="30">
        <v>34110.43</v>
      </c>
    </row>
    <row r="15" spans="1:6" x14ac:dyDescent="0.2">
      <c r="A15" s="13" t="s">
        <v>19</v>
      </c>
      <c r="B15" s="14" t="s">
        <v>20</v>
      </c>
      <c r="C15" s="28" t="s">
        <v>122</v>
      </c>
      <c r="D15" s="30">
        <v>2735.79</v>
      </c>
    </row>
    <row r="16" spans="1:6" s="21" customFormat="1" x14ac:dyDescent="0.2">
      <c r="A16" s="22" t="s">
        <v>21</v>
      </c>
      <c r="B16" s="23" t="s">
        <v>22</v>
      </c>
      <c r="C16" s="28" t="s">
        <v>122</v>
      </c>
      <c r="D16" s="29">
        <v>65792.010000000009</v>
      </c>
    </row>
    <row r="17" spans="1:9" s="21" customFormat="1" x14ac:dyDescent="0.2">
      <c r="A17" s="22" t="s">
        <v>23</v>
      </c>
      <c r="B17" s="23" t="s">
        <v>24</v>
      </c>
      <c r="C17" s="28" t="s">
        <v>122</v>
      </c>
      <c r="D17" s="29">
        <f>D18+D24+D27+D30+D40+D41</f>
        <v>222333.48</v>
      </c>
      <c r="E17" s="32"/>
      <c r="F17" s="32"/>
      <c r="H17" s="40"/>
    </row>
    <row r="18" spans="1:9" s="21" customFormat="1" x14ac:dyDescent="0.2">
      <c r="A18" s="22" t="s">
        <v>25</v>
      </c>
      <c r="B18" s="24" t="s">
        <v>26</v>
      </c>
      <c r="C18" s="28" t="s">
        <v>122</v>
      </c>
      <c r="D18" s="29">
        <f>D19+D20+D21+D22+D23</f>
        <v>33937.920000000006</v>
      </c>
      <c r="F18" s="32"/>
    </row>
    <row r="19" spans="1:9" ht="23.25" x14ac:dyDescent="0.2">
      <c r="A19" s="13" t="s">
        <v>27</v>
      </c>
      <c r="B19" s="15" t="s">
        <v>96</v>
      </c>
      <c r="C19" s="28" t="s">
        <v>122</v>
      </c>
      <c r="D19" s="30">
        <v>12708.63</v>
      </c>
      <c r="G19" s="38"/>
      <c r="H19" s="38"/>
      <c r="I19" s="38"/>
    </row>
    <row r="20" spans="1:9" ht="23.25" x14ac:dyDescent="0.2">
      <c r="A20" s="13" t="s">
        <v>28</v>
      </c>
      <c r="B20" s="15" t="s">
        <v>95</v>
      </c>
      <c r="C20" s="28" t="s">
        <v>122</v>
      </c>
      <c r="D20" s="30">
        <v>20843.48</v>
      </c>
      <c r="G20" s="38"/>
      <c r="H20" s="38"/>
      <c r="I20" s="38"/>
    </row>
    <row r="21" spans="1:9" ht="24" x14ac:dyDescent="0.2">
      <c r="A21" s="13" t="s">
        <v>30</v>
      </c>
      <c r="B21" s="16" t="s">
        <v>29</v>
      </c>
      <c r="C21" s="28" t="s">
        <v>122</v>
      </c>
      <c r="D21" s="30">
        <v>0</v>
      </c>
      <c r="G21" s="38"/>
      <c r="H21" s="38"/>
      <c r="I21" s="38"/>
    </row>
    <row r="22" spans="1:9" ht="23.25" x14ac:dyDescent="0.2">
      <c r="A22" s="13" t="s">
        <v>112</v>
      </c>
      <c r="B22" s="15" t="s">
        <v>97</v>
      </c>
      <c r="C22" s="28" t="s">
        <v>122</v>
      </c>
      <c r="D22" s="30">
        <v>368.98</v>
      </c>
      <c r="G22" s="38"/>
      <c r="H22" s="38"/>
      <c r="I22" s="38"/>
    </row>
    <row r="23" spans="1:9" ht="23.25" x14ac:dyDescent="0.2">
      <c r="A23" s="13" t="s">
        <v>113</v>
      </c>
      <c r="B23" s="16" t="s">
        <v>31</v>
      </c>
      <c r="C23" s="28" t="s">
        <v>122</v>
      </c>
      <c r="D23" s="30">
        <v>16.829999999999998</v>
      </c>
      <c r="G23" s="38"/>
      <c r="H23" s="38"/>
      <c r="I23" s="38"/>
    </row>
    <row r="24" spans="1:9" s="21" customFormat="1" ht="22.5" x14ac:dyDescent="0.2">
      <c r="A24" s="22" t="s">
        <v>32</v>
      </c>
      <c r="B24" s="24" t="s">
        <v>33</v>
      </c>
      <c r="C24" s="28" t="s">
        <v>122</v>
      </c>
      <c r="D24" s="29">
        <f>D25+D26</f>
        <v>642.32999999999993</v>
      </c>
      <c r="G24" s="39"/>
      <c r="H24" s="39"/>
      <c r="I24" s="39"/>
    </row>
    <row r="25" spans="1:9" ht="24" x14ac:dyDescent="0.2">
      <c r="A25" s="13" t="s">
        <v>34</v>
      </c>
      <c r="B25" s="15" t="s">
        <v>36</v>
      </c>
      <c r="C25" s="28" t="s">
        <v>122</v>
      </c>
      <c r="D25" s="30">
        <v>193.57</v>
      </c>
      <c r="G25" s="38"/>
      <c r="H25" s="38"/>
      <c r="I25" s="38"/>
    </row>
    <row r="26" spans="1:9" x14ac:dyDescent="0.2">
      <c r="A26" s="13" t="s">
        <v>35</v>
      </c>
      <c r="B26" s="15" t="s">
        <v>37</v>
      </c>
      <c r="C26" s="28" t="s">
        <v>122</v>
      </c>
      <c r="D26" s="34">
        <v>448.76</v>
      </c>
    </row>
    <row r="27" spans="1:9" s="21" customFormat="1" x14ac:dyDescent="0.2">
      <c r="A27" s="22" t="s">
        <v>38</v>
      </c>
      <c r="B27" s="24" t="s">
        <v>39</v>
      </c>
      <c r="C27" s="28" t="s">
        <v>122</v>
      </c>
      <c r="D27" s="29">
        <f>D28+D29</f>
        <v>25416.75</v>
      </c>
    </row>
    <row r="28" spans="1:9" x14ac:dyDescent="0.2">
      <c r="A28" s="13" t="s">
        <v>40</v>
      </c>
      <c r="B28" s="15" t="s">
        <v>41</v>
      </c>
      <c r="C28" s="28" t="s">
        <v>122</v>
      </c>
      <c r="D28" s="30">
        <v>24951.1</v>
      </c>
    </row>
    <row r="29" spans="1:9" x14ac:dyDescent="0.2">
      <c r="A29" s="13" t="s">
        <v>42</v>
      </c>
      <c r="B29" s="15" t="s">
        <v>127</v>
      </c>
      <c r="C29" s="28" t="s">
        <v>122</v>
      </c>
      <c r="D29" s="30">
        <v>465.65</v>
      </c>
    </row>
    <row r="30" spans="1:9" s="21" customFormat="1" x14ac:dyDescent="0.2">
      <c r="A30" s="22" t="s">
        <v>43</v>
      </c>
      <c r="B30" s="24" t="s">
        <v>44</v>
      </c>
      <c r="C30" s="28" t="s">
        <v>122</v>
      </c>
      <c r="D30" s="29">
        <f>SUM(D31:D35)</f>
        <v>74206.140000000014</v>
      </c>
    </row>
    <row r="31" spans="1:9" x14ac:dyDescent="0.2">
      <c r="A31" s="13" t="s">
        <v>45</v>
      </c>
      <c r="B31" s="15" t="s">
        <v>46</v>
      </c>
      <c r="C31" s="28" t="s">
        <v>122</v>
      </c>
      <c r="D31" s="30">
        <v>4239.88</v>
      </c>
    </row>
    <row r="32" spans="1:9" x14ac:dyDescent="0.2">
      <c r="A32" s="13" t="s">
        <v>47</v>
      </c>
      <c r="B32" s="15" t="s">
        <v>48</v>
      </c>
      <c r="C32" s="28" t="s">
        <v>122</v>
      </c>
      <c r="D32" s="30">
        <v>20880.509999999998</v>
      </c>
    </row>
    <row r="33" spans="1:4" x14ac:dyDescent="0.2">
      <c r="A33" s="13" t="s">
        <v>49</v>
      </c>
      <c r="B33" s="15" t="s">
        <v>50</v>
      </c>
      <c r="C33" s="28" t="s">
        <v>122</v>
      </c>
      <c r="D33" s="30">
        <v>4767.5200000000004</v>
      </c>
    </row>
    <row r="34" spans="1:4" x14ac:dyDescent="0.2">
      <c r="A34" s="13" t="s">
        <v>51</v>
      </c>
      <c r="B34" s="15" t="s">
        <v>52</v>
      </c>
      <c r="C34" s="28" t="s">
        <v>122</v>
      </c>
      <c r="D34" s="30">
        <v>671.2</v>
      </c>
    </row>
    <row r="35" spans="1:4" x14ac:dyDescent="0.2">
      <c r="A35" s="13" t="s">
        <v>53</v>
      </c>
      <c r="B35" s="15" t="s">
        <v>54</v>
      </c>
      <c r="C35" s="28" t="s">
        <v>122</v>
      </c>
      <c r="D35" s="30">
        <f>D36+D37+D38+D39</f>
        <v>43647.030000000013</v>
      </c>
    </row>
    <row r="36" spans="1:4" x14ac:dyDescent="0.2">
      <c r="A36" s="13" t="s">
        <v>55</v>
      </c>
      <c r="B36" s="16" t="s">
        <v>56</v>
      </c>
      <c r="C36" s="28" t="s">
        <v>122</v>
      </c>
      <c r="D36" s="30">
        <v>0</v>
      </c>
    </row>
    <row r="37" spans="1:4" ht="24" x14ac:dyDescent="0.2">
      <c r="A37" s="13" t="s">
        <v>57</v>
      </c>
      <c r="B37" s="16" t="s">
        <v>58</v>
      </c>
      <c r="C37" s="28" t="s">
        <v>122</v>
      </c>
      <c r="D37" s="30">
        <v>20307</v>
      </c>
    </row>
    <row r="38" spans="1:4" x14ac:dyDescent="0.2">
      <c r="A38" s="13" t="s">
        <v>59</v>
      </c>
      <c r="B38" s="16" t="s">
        <v>60</v>
      </c>
      <c r="C38" s="28" t="s">
        <v>122</v>
      </c>
      <c r="D38" s="30">
        <v>790.83</v>
      </c>
    </row>
    <row r="39" spans="1:4" x14ac:dyDescent="0.2">
      <c r="A39" s="13" t="s">
        <v>61</v>
      </c>
      <c r="B39" s="16" t="s">
        <v>62</v>
      </c>
      <c r="C39" s="28" t="s">
        <v>122</v>
      </c>
      <c r="D39" s="30">
        <v>22549.200000000012</v>
      </c>
    </row>
    <row r="40" spans="1:4" s="21" customFormat="1" x14ac:dyDescent="0.2">
      <c r="A40" s="22" t="s">
        <v>63</v>
      </c>
      <c r="B40" s="24" t="s">
        <v>64</v>
      </c>
      <c r="C40" s="28" t="s">
        <v>122</v>
      </c>
      <c r="D40" s="29">
        <v>72874.570000000007</v>
      </c>
    </row>
    <row r="41" spans="1:4" s="21" customFormat="1" x14ac:dyDescent="0.2">
      <c r="A41" s="22" t="s">
        <v>65</v>
      </c>
      <c r="B41" s="24" t="s">
        <v>66</v>
      </c>
      <c r="C41" s="28" t="s">
        <v>122</v>
      </c>
      <c r="D41" s="29">
        <f>SUM(D42:D47)</f>
        <v>15255.77</v>
      </c>
    </row>
    <row r="42" spans="1:4" x14ac:dyDescent="0.2">
      <c r="A42" s="13" t="s">
        <v>67</v>
      </c>
      <c r="B42" s="15" t="s">
        <v>69</v>
      </c>
      <c r="C42" s="28" t="s">
        <v>122</v>
      </c>
      <c r="D42" s="30">
        <v>1809.9</v>
      </c>
    </row>
    <row r="43" spans="1:4" x14ac:dyDescent="0.2">
      <c r="A43" s="13" t="s">
        <v>68</v>
      </c>
      <c r="B43" s="15" t="s">
        <v>71</v>
      </c>
      <c r="C43" s="28" t="s">
        <v>122</v>
      </c>
      <c r="D43" s="30">
        <v>9635.84</v>
      </c>
    </row>
    <row r="44" spans="1:4" x14ac:dyDescent="0.2">
      <c r="A44" s="13" t="s">
        <v>70</v>
      </c>
      <c r="B44" s="15" t="s">
        <v>73</v>
      </c>
      <c r="C44" s="28" t="s">
        <v>122</v>
      </c>
      <c r="D44" s="30">
        <v>335.2</v>
      </c>
    </row>
    <row r="45" spans="1:4" x14ac:dyDescent="0.2">
      <c r="A45" s="13" t="s">
        <v>72</v>
      </c>
      <c r="B45" s="15" t="s">
        <v>75</v>
      </c>
      <c r="C45" s="28" t="s">
        <v>122</v>
      </c>
      <c r="D45" s="30">
        <v>0</v>
      </c>
    </row>
    <row r="46" spans="1:4" x14ac:dyDescent="0.2">
      <c r="A46" s="13" t="s">
        <v>74</v>
      </c>
      <c r="B46" s="15" t="s">
        <v>77</v>
      </c>
      <c r="C46" s="28" t="s">
        <v>122</v>
      </c>
      <c r="D46" s="30">
        <v>0</v>
      </c>
    </row>
    <row r="47" spans="1:4" x14ac:dyDescent="0.2">
      <c r="A47" s="13" t="s">
        <v>76</v>
      </c>
      <c r="B47" s="15" t="s">
        <v>62</v>
      </c>
      <c r="C47" s="28" t="s">
        <v>122</v>
      </c>
      <c r="D47" s="30">
        <v>3474.8300000000004</v>
      </c>
    </row>
    <row r="48" spans="1:4" s="21" customFormat="1" x14ac:dyDescent="0.2">
      <c r="A48" s="22" t="s">
        <v>6</v>
      </c>
      <c r="B48" s="20" t="s">
        <v>78</v>
      </c>
      <c r="C48" s="28" t="s">
        <v>122</v>
      </c>
      <c r="D48" s="29">
        <v>1916.49</v>
      </c>
    </row>
    <row r="49" spans="1:5" s="21" customFormat="1" x14ac:dyDescent="0.2">
      <c r="A49" s="22" t="s">
        <v>0</v>
      </c>
      <c r="B49" s="20" t="s">
        <v>79</v>
      </c>
      <c r="C49" s="28" t="s">
        <v>122</v>
      </c>
      <c r="D49" s="29">
        <f>D50+D51+D52+D53+D54</f>
        <v>47600.025499999996</v>
      </c>
    </row>
    <row r="50" spans="1:5" x14ac:dyDescent="0.2">
      <c r="A50" s="13" t="s">
        <v>80</v>
      </c>
      <c r="B50" s="14" t="s">
        <v>81</v>
      </c>
      <c r="C50" s="28" t="s">
        <v>122</v>
      </c>
      <c r="D50" s="30">
        <v>1920.482</v>
      </c>
    </row>
    <row r="51" spans="1:5" x14ac:dyDescent="0.2">
      <c r="A51" s="13" t="s">
        <v>82</v>
      </c>
      <c r="B51" s="14" t="s">
        <v>83</v>
      </c>
      <c r="C51" s="28" t="s">
        <v>122</v>
      </c>
      <c r="D51" s="30">
        <v>0</v>
      </c>
    </row>
    <row r="52" spans="1:5" x14ac:dyDescent="0.2">
      <c r="A52" s="13" t="s">
        <v>84</v>
      </c>
      <c r="B52" s="14" t="s">
        <v>85</v>
      </c>
      <c r="C52" s="28" t="s">
        <v>122</v>
      </c>
      <c r="D52" s="30">
        <v>25721.25</v>
      </c>
    </row>
    <row r="53" spans="1:5" x14ac:dyDescent="0.2">
      <c r="A53" s="13" t="s">
        <v>86</v>
      </c>
      <c r="B53" s="14" t="s">
        <v>87</v>
      </c>
      <c r="C53" s="28" t="s">
        <v>122</v>
      </c>
      <c r="D53" s="30">
        <v>6384.22</v>
      </c>
    </row>
    <row r="54" spans="1:5" x14ac:dyDescent="0.2">
      <c r="A54" s="13" t="s">
        <v>88</v>
      </c>
      <c r="B54" s="14" t="s">
        <v>62</v>
      </c>
      <c r="C54" s="28" t="s">
        <v>122</v>
      </c>
      <c r="D54" s="30">
        <v>13574.073499999999</v>
      </c>
    </row>
    <row r="55" spans="1:5" s="21" customFormat="1" x14ac:dyDescent="0.2">
      <c r="A55" s="22" t="s">
        <v>1</v>
      </c>
      <c r="B55" s="24" t="s">
        <v>98</v>
      </c>
      <c r="C55" s="28" t="s">
        <v>122</v>
      </c>
      <c r="D55" s="29">
        <v>0</v>
      </c>
      <c r="E55" s="32"/>
    </row>
    <row r="56" spans="1:5" s="21" customFormat="1" x14ac:dyDescent="0.2">
      <c r="A56" s="22" t="s">
        <v>89</v>
      </c>
      <c r="B56" s="25" t="s">
        <v>99</v>
      </c>
      <c r="C56" s="28" t="s">
        <v>122</v>
      </c>
      <c r="D56" s="29">
        <v>0</v>
      </c>
    </row>
    <row r="57" spans="1:5" x14ac:dyDescent="0.2">
      <c r="A57" s="13" t="s">
        <v>114</v>
      </c>
      <c r="B57" s="17" t="s">
        <v>100</v>
      </c>
      <c r="C57" s="28" t="s">
        <v>122</v>
      </c>
      <c r="D57" s="30">
        <v>0</v>
      </c>
    </row>
    <row r="58" spans="1:5" x14ac:dyDescent="0.2">
      <c r="A58" s="13" t="s">
        <v>115</v>
      </c>
      <c r="B58" s="17" t="s">
        <v>101</v>
      </c>
      <c r="C58" s="28" t="s">
        <v>122</v>
      </c>
      <c r="D58" s="30">
        <v>0</v>
      </c>
    </row>
    <row r="59" spans="1:5" x14ac:dyDescent="0.2">
      <c r="A59" s="13" t="s">
        <v>116</v>
      </c>
      <c r="B59" s="17" t="s">
        <v>102</v>
      </c>
      <c r="C59" s="28" t="s">
        <v>122</v>
      </c>
      <c r="D59" s="30">
        <v>0</v>
      </c>
    </row>
    <row r="60" spans="1:5" ht="24" x14ac:dyDescent="0.2">
      <c r="A60" s="13" t="s">
        <v>117</v>
      </c>
      <c r="B60" s="17" t="s">
        <v>103</v>
      </c>
      <c r="C60" s="28" t="s">
        <v>122</v>
      </c>
      <c r="D60" s="30">
        <v>0</v>
      </c>
    </row>
    <row r="61" spans="1:5" s="21" customFormat="1" x14ac:dyDescent="0.2">
      <c r="A61" s="22" t="s">
        <v>90</v>
      </c>
      <c r="B61" s="25" t="s">
        <v>91</v>
      </c>
      <c r="C61" s="28" t="s">
        <v>122</v>
      </c>
      <c r="D61" s="29">
        <v>0</v>
      </c>
    </row>
    <row r="62" spans="1:5" s="21" customFormat="1" x14ac:dyDescent="0.2">
      <c r="A62" s="26" t="s">
        <v>2</v>
      </c>
      <c r="B62" s="27" t="s">
        <v>104</v>
      </c>
      <c r="C62" s="28" t="s">
        <v>122</v>
      </c>
      <c r="D62" s="29">
        <v>829102.01000000013</v>
      </c>
    </row>
    <row r="63" spans="1:5" s="21" customFormat="1" x14ac:dyDescent="0.2">
      <c r="A63" s="26" t="s">
        <v>3</v>
      </c>
      <c r="B63" s="45" t="s">
        <v>105</v>
      </c>
      <c r="C63" s="46"/>
      <c r="D63" s="47"/>
    </row>
    <row r="64" spans="1:5" x14ac:dyDescent="0.2">
      <c r="A64" s="13" t="s">
        <v>118</v>
      </c>
      <c r="B64" s="18" t="s">
        <v>106</v>
      </c>
      <c r="C64" s="28" t="s">
        <v>123</v>
      </c>
      <c r="D64" s="31">
        <v>1434</v>
      </c>
    </row>
    <row r="65" spans="1:4" x14ac:dyDescent="0.2">
      <c r="A65" s="13" t="s">
        <v>119</v>
      </c>
      <c r="B65" s="18" t="s">
        <v>107</v>
      </c>
      <c r="C65" s="28" t="s">
        <v>124</v>
      </c>
      <c r="D65" s="36">
        <v>6547.25</v>
      </c>
    </row>
    <row r="66" spans="1:4" x14ac:dyDescent="0.2">
      <c r="A66" s="13" t="s">
        <v>120</v>
      </c>
      <c r="B66" s="18" t="s">
        <v>108</v>
      </c>
      <c r="C66" s="28" t="s">
        <v>125</v>
      </c>
      <c r="D66" s="36">
        <v>615</v>
      </c>
    </row>
    <row r="67" spans="1:4" x14ac:dyDescent="0.2">
      <c r="A67" s="13" t="s">
        <v>121</v>
      </c>
      <c r="B67" s="18" t="s">
        <v>109</v>
      </c>
      <c r="C67" s="28" t="s">
        <v>126</v>
      </c>
      <c r="D67" s="30">
        <v>0.2</v>
      </c>
    </row>
  </sheetData>
  <mergeCells count="2">
    <mergeCell ref="A5:D5"/>
    <mergeCell ref="B63:D6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 ФХД план</vt:lpstr>
      <vt:lpstr>ФХД факт</vt:lpstr>
      <vt:lpstr>' ФХД план'!Заголовки_для_печати</vt:lpstr>
      <vt:lpstr>' ФХД план'!Область_печати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Бекоева Альбина Казбековна</cp:lastModifiedBy>
  <cp:lastPrinted>2019-04-10T12:51:52Z</cp:lastPrinted>
  <dcterms:created xsi:type="dcterms:W3CDTF">2010-12-15T07:20:08Z</dcterms:created>
  <dcterms:modified xsi:type="dcterms:W3CDTF">2023-03-01T14:35:36Z</dcterms:modified>
</cp:coreProperties>
</file>