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13"/>
  </bookViews>
  <sheets>
    <sheet name="план 2019г" sheetId="2" r:id="rId1"/>
    <sheet name="коррект. 2019г" sheetId="3" r:id="rId2"/>
    <sheet name="факт 2019г" sheetId="4" r:id="rId3"/>
    <sheet name="план 2020г" sheetId="1" r:id="rId4"/>
    <sheet name="коррект. 2020г" sheetId="6" r:id="rId5"/>
    <sheet name="факт 2020г" sheetId="7" r:id="rId6"/>
    <sheet name="план 2021г" sheetId="5" r:id="rId7"/>
    <sheet name="коррект 2021г" sheetId="8" r:id="rId8"/>
    <sheet name="факт 2021г" sheetId="9" r:id="rId9"/>
    <sheet name="план 2022г" sheetId="10" r:id="rId10"/>
    <sheet name="коррект 2022г" sheetId="11" r:id="rId11"/>
    <sheet name="факт 2022г" sheetId="13" r:id="rId12"/>
    <sheet name="план 2023г" sheetId="12" r:id="rId13"/>
    <sheet name="корр 2023г" sheetId="14" r:id="rId14"/>
  </sheets>
  <definedNames>
    <definedName name="Print_Area" localSheetId="4">'коррект. 2020г'!$A:$J</definedName>
    <definedName name="Print_Area" localSheetId="0">'план 2019г'!$A:$J</definedName>
  </definedNames>
  <calcPr calcId="152511"/>
</workbook>
</file>

<file path=xl/calcChain.xml><?xml version="1.0" encoding="utf-8"?>
<calcChain xmlns="http://schemas.openxmlformats.org/spreadsheetml/2006/main">
  <c r="F8" i="14" l="1"/>
  <c r="F33" i="14"/>
  <c r="H33" i="14"/>
  <c r="J33" i="14"/>
  <c r="E33" i="14"/>
  <c r="F51" i="14" l="1"/>
  <c r="E51" i="14"/>
  <c r="E58" i="14"/>
  <c r="F58" i="14"/>
  <c r="H11" i="14"/>
  <c r="F11" i="14"/>
  <c r="E11" i="14"/>
  <c r="E10" i="14" l="1"/>
  <c r="E9" i="14" s="1"/>
  <c r="E8" i="14" s="1"/>
  <c r="F10" i="14"/>
  <c r="F9" i="14" s="1"/>
  <c r="F41" i="13"/>
  <c r="F40" i="13" l="1"/>
  <c r="E40" i="13"/>
  <c r="F10" i="13"/>
  <c r="E10" i="13"/>
  <c r="E9" i="13" s="1"/>
  <c r="E8" i="13" s="1"/>
  <c r="F9" i="13" l="1"/>
  <c r="F8" i="13" s="1"/>
  <c r="F8" i="12"/>
  <c r="F9" i="12"/>
  <c r="F10" i="12"/>
  <c r="H11" i="12"/>
  <c r="F11" i="12"/>
  <c r="E11" i="12"/>
  <c r="E10" i="12" s="1"/>
  <c r="E9" i="12" s="1"/>
  <c r="E8" i="12" s="1"/>
  <c r="J33" i="12"/>
  <c r="H33" i="12"/>
  <c r="F33" i="12"/>
  <c r="E33" i="12"/>
  <c r="F10" i="11" l="1"/>
  <c r="E10" i="11"/>
  <c r="F40" i="11"/>
  <c r="F9" i="11" s="1"/>
  <c r="F8" i="11" s="1"/>
  <c r="E40" i="11"/>
  <c r="E9" i="11" l="1"/>
  <c r="E8" i="11" s="1"/>
  <c r="E10" i="10"/>
  <c r="E9" i="10" s="1"/>
  <c r="E8" i="10" s="1"/>
  <c r="F10" i="10"/>
  <c r="F9" i="10" s="1"/>
  <c r="F8" i="10" s="1"/>
  <c r="F41" i="10"/>
  <c r="E41" i="10"/>
  <c r="H32" i="9" l="1"/>
  <c r="F32" i="9" l="1"/>
  <c r="F9" i="9" s="1"/>
  <c r="F8" i="9" s="1"/>
  <c r="E32" i="9"/>
  <c r="E9" i="9" s="1"/>
  <c r="E8" i="9" s="1"/>
  <c r="F36" i="9"/>
  <c r="E36" i="9"/>
  <c r="J10" i="9"/>
  <c r="E10" i="9"/>
  <c r="F10" i="9"/>
  <c r="H10" i="9"/>
  <c r="H9" i="9"/>
  <c r="J10" i="8" l="1"/>
  <c r="H10" i="8"/>
  <c r="F32" i="8"/>
  <c r="F9" i="8" s="1"/>
  <c r="E32" i="8"/>
  <c r="E9" i="8" s="1"/>
  <c r="E8" i="8" s="1"/>
  <c r="F10" i="8"/>
  <c r="E10" i="8"/>
  <c r="F8" i="8" l="1"/>
  <c r="H9" i="7" l="1"/>
  <c r="F35" i="5"/>
  <c r="F8" i="5"/>
  <c r="F10" i="5"/>
  <c r="J10" i="7" l="1"/>
  <c r="H10" i="7"/>
  <c r="F10" i="7"/>
  <c r="F9" i="7" s="1"/>
  <c r="F8" i="7" s="1"/>
  <c r="E10" i="7"/>
  <c r="E9" i="7" s="1"/>
  <c r="E8" i="7" s="1"/>
  <c r="J10" i="6" l="1"/>
  <c r="H10" i="6"/>
  <c r="F10" i="6"/>
  <c r="F9" i="6" s="1"/>
  <c r="F8" i="6" s="1"/>
  <c r="E10" i="6"/>
  <c r="E9" i="6" s="1"/>
  <c r="E8" i="6" s="1"/>
  <c r="J10" i="5"/>
  <c r="H10" i="5"/>
  <c r="F9" i="5"/>
  <c r="E10" i="5"/>
  <c r="E9" i="5" s="1"/>
  <c r="E8" i="5" s="1"/>
  <c r="J9" i="4" l="1"/>
  <c r="H9" i="4"/>
  <c r="J10" i="4" l="1"/>
  <c r="H10" i="4"/>
  <c r="F10" i="4"/>
  <c r="F9" i="4" s="1"/>
  <c r="F8" i="4" s="1"/>
  <c r="E10" i="4"/>
  <c r="E9" i="4" s="1"/>
  <c r="E8" i="4" s="1"/>
  <c r="F12" i="3"/>
  <c r="J10" i="3" l="1"/>
  <c r="H10" i="3"/>
  <c r="F10" i="3"/>
  <c r="F9" i="3" s="1"/>
  <c r="F8" i="3" s="1"/>
  <c r="E10" i="3"/>
  <c r="E9" i="3"/>
  <c r="E8" i="3" s="1"/>
  <c r="H10" i="2" l="1"/>
  <c r="J10" i="2"/>
  <c r="F10" i="2"/>
  <c r="E10" i="2"/>
  <c r="F12" i="2"/>
  <c r="F9" i="2" l="1"/>
  <c r="F8" i="2" s="1"/>
  <c r="E9" i="2"/>
  <c r="E8" i="2" s="1"/>
  <c r="J10" i="1" l="1"/>
  <c r="H10" i="1"/>
  <c r="F8" i="1"/>
  <c r="E8" i="1"/>
  <c r="F9" i="1"/>
  <c r="E9" i="1"/>
  <c r="F10" i="1"/>
  <c r="E10" i="1"/>
</calcChain>
</file>

<file path=xl/sharedStrings.xml><?xml version="1.0" encoding="utf-8"?>
<sst xmlns="http://schemas.openxmlformats.org/spreadsheetml/2006/main" count="3146" uniqueCount="271">
  <si>
    <t>Приложение №9 к приказу ФАС РФ от 18.01.2019г №38/19 (форма 2)</t>
  </si>
  <si>
    <t>Информация об инвестиционных программах ООО "Газпром газораспределение Владикавказ" на 2020г в сфере транспортировки газа по газораспределительным сетям</t>
  </si>
  <si>
    <t>№ п/п</t>
  </si>
  <si>
    <t>Наименование показателя</t>
  </si>
  <si>
    <t>Сроки строительства</t>
  </si>
  <si>
    <t>начало</t>
  </si>
  <si>
    <t>окончание</t>
  </si>
  <si>
    <t>Стоимостная оценка инвестиций, тыс. руб. (без НДС)</t>
  </si>
  <si>
    <t>совокупно по объекту</t>
  </si>
  <si>
    <t>в отчетном периоде</t>
  </si>
  <si>
    <t>источник финансирования</t>
  </si>
  <si>
    <t>Основные проектные характеристики объектов капитального строительства</t>
  </si>
  <si>
    <t>протяженность линейной части газопроводов, км</t>
  </si>
  <si>
    <t>диаметр (диапазон диаметров) газопроводов, км</t>
  </si>
  <si>
    <t>количество газорегуляторных пунктов, единиц</t>
  </si>
  <si>
    <t xml:space="preserve">1. </t>
  </si>
  <si>
    <t>Общая  сумма инвестиций</t>
  </si>
  <si>
    <t>Сведения о строительстве, реконструкции объектов капитального строительства</t>
  </si>
  <si>
    <t>Объекты капитального строительства (основные стройки)</t>
  </si>
  <si>
    <t>Новые объекты:</t>
  </si>
  <si>
    <t>Реконструируемые (модернизируемые) объекты:</t>
  </si>
  <si>
    <t>Сведения о приобретении оборудования не входящего в сметы строек</t>
  </si>
  <si>
    <t xml:space="preserve">Сведения о долгосрочных финансовых вложениях </t>
  </si>
  <si>
    <t>Сведения о приобретении внеоборотных активов</t>
  </si>
  <si>
    <t>2.</t>
  </si>
  <si>
    <t>3.1.</t>
  </si>
  <si>
    <t>4.</t>
  </si>
  <si>
    <t>3.</t>
  </si>
  <si>
    <t>5.</t>
  </si>
  <si>
    <t>6.</t>
  </si>
  <si>
    <t>7.</t>
  </si>
  <si>
    <t>8.</t>
  </si>
  <si>
    <t>-</t>
  </si>
  <si>
    <t>4 квартал 2020г</t>
  </si>
  <si>
    <t>1 квартал 2020г</t>
  </si>
  <si>
    <t>Плата за технологическое присоединение (Постановление правительства №1314)</t>
  </si>
  <si>
    <t xml:space="preserve">Амортизация </t>
  </si>
  <si>
    <t>Распределительный газопровод в с. Ахсау Ирафского р-на</t>
  </si>
  <si>
    <t>Распределительный газопровод с. Мацута Ирафского района</t>
  </si>
  <si>
    <t>Распределительный газопровод с. Задалеск Ирафского района</t>
  </si>
  <si>
    <t>Распределительный газопровод  с. Дзинага Ирафского района</t>
  </si>
  <si>
    <t>Распределительный газопровод в с. Эльхотово ул. Комсомольская, ул. Кабанова, ул. Советская Кировского района</t>
  </si>
  <si>
    <t>Распределительный газопровод г. Ардон ул. Северная</t>
  </si>
  <si>
    <t>Распределительный газопровод в с. Кадгарон ул. Сабиева Ардонского р-на</t>
  </si>
  <si>
    <t>Распределительный газопровод в ст. Архонская Пригородного р-на по ул. Южная, ул. Степная, ул. 50 лет Победы, ул. А.Невского, ул. Буденного</t>
  </si>
  <si>
    <t>Распределительный газопровод в с. Н.Саниба ул. Полевая, ул. Алагова Пригородного р-на</t>
  </si>
  <si>
    <t xml:space="preserve">Распределительный газопровод в  Правобережном р-не г. Беслан ул. Фидарова </t>
  </si>
  <si>
    <t>Распределительный газопровод в с. В.Саниба ул. Комсомольская Пригородного р-на</t>
  </si>
  <si>
    <t>Газопровод от с. Дзинага до с. Ком-Арт Алагирского р-на</t>
  </si>
  <si>
    <t>Газопровод с. В.Унал Алагирского р-на</t>
  </si>
  <si>
    <t>Газопровод с. Н.Унал Алагирского р-на</t>
  </si>
  <si>
    <t>Газопровод пос. Дружба Моздокского р-на</t>
  </si>
  <si>
    <t>Газопровод пос. Л.Кондратенко Моздокского р-на</t>
  </si>
  <si>
    <t>Газопровод с. Гизель ул Бароева Пригородного района</t>
  </si>
  <si>
    <t>Распределительный газопровод в с. Чикола ул. Баликоева, ул. Албеговых, ул. Дедегкаева Ирафского района</t>
  </si>
  <si>
    <t>Распределительный газопровод с Чикола ул. Степная Ирафского района</t>
  </si>
  <si>
    <t>Распределительный газопровод г. Ардон ул. Северная, ул. Лесная Ардонского района</t>
  </si>
  <si>
    <t>Распределительный газопровод г. Ардон ул. Слободская Ардонского района</t>
  </si>
  <si>
    <t>Распределительный газопровод в с. Зинцар Алагирского района</t>
  </si>
  <si>
    <t>Распределительный газопровод СНТ Майрамадаг Алагирского района</t>
  </si>
  <si>
    <t>Распределительный газопровод в с. Кадгарон ул Айдарова, Бр. Каллаговых, ул. Хадикова Ардонского р-на</t>
  </si>
  <si>
    <t>Газопровод в с. Комсомольское ул. Молодежная Кировского района</t>
  </si>
  <si>
    <t>Газопровод в с. Кобан Пригородного района</t>
  </si>
  <si>
    <t>Газопровод в с. Абайтыкау Алагирского района</t>
  </si>
  <si>
    <t>спецнадбавка прошлых лет</t>
  </si>
  <si>
    <t>спецнадбавка</t>
  </si>
  <si>
    <t>спецнадбавка прошлых лет, спецнадбавка</t>
  </si>
  <si>
    <t>2 квартал 2020г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</si>
  <si>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</si>
  <si>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</si>
  <si>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</si>
  <si>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</si>
  <si>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</si>
  <si>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</si>
  <si>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</si>
  <si>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</si>
  <si>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</si>
  <si>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</si>
  <si>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</si>
  <si>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</si>
  <si>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</si>
  <si>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</si>
  <si>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</si>
  <si>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</si>
  <si>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</si>
  <si>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</si>
  <si>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</si>
  <si>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</si>
  <si>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</si>
  <si>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3.23.</t>
  </si>
  <si>
    <t>3.24.</t>
  </si>
  <si>
    <t>3.25.</t>
  </si>
  <si>
    <t>3.26.</t>
  </si>
  <si>
    <t>3.27.</t>
  </si>
  <si>
    <t>63-110</t>
  </si>
  <si>
    <t>57-108</t>
  </si>
  <si>
    <t>110-160</t>
  </si>
  <si>
    <t>57-140</t>
  </si>
  <si>
    <t>76-125</t>
  </si>
  <si>
    <t>Информация об инвестиционных программах ООО "Газпром газораспределение Владикавказ" на 2019г в сфере транспортировки газа по газораспределительным сетям</t>
  </si>
  <si>
    <t>4 квартал 2018г</t>
  </si>
  <si>
    <t>1 квартал 2019г</t>
  </si>
  <si>
    <t>4 квартал 2019г</t>
  </si>
  <si>
    <t>Газопровод в пос. Н. Ларс</t>
  </si>
  <si>
    <t xml:space="preserve">Строительство распределительного газопровода в пос. Новый Пригородного р-на по ул. 1 - 18 линии </t>
  </si>
  <si>
    <t>2 квартал 2019г</t>
  </si>
  <si>
    <t>Информация об инвестиционных программах ООО "Газпром газораспределение Владикавказ" на 2019г (корректировка) в сфере транспортировки газа по газораспределительным сетям</t>
  </si>
  <si>
    <t>Информация об инвестиционных программах ООО "Газпром газораспределение Владикавказ" на 2019г (корректировка) в сфере транспортировки газа по газораспределительным сетям
(фактические затраты)</t>
  </si>
  <si>
    <t>20-110</t>
  </si>
  <si>
    <t>Приложение №9 к приказу ФАС РФ от 08.09.2020г №205 (форма 2)</t>
  </si>
  <si>
    <t xml:space="preserve">Газопровод в с.Эльхотово Кировского района, ул. Д. Накусова </t>
  </si>
  <si>
    <t>3 квартал 2020г</t>
  </si>
  <si>
    <t>15-125</t>
  </si>
  <si>
    <t>Газопровод с. Гизель ул. Бароева Пригородного района</t>
  </si>
  <si>
    <t>Газопровод в пос. Софьин Парк Пригородного р-на Юго-Восточнее с. Гизель</t>
  </si>
  <si>
    <t>Газопровод в с. Холст Алагирский р-н (реабилитационный центр)</t>
  </si>
  <si>
    <t>с. Н. Саниба ул. Куйбышева</t>
  </si>
  <si>
    <t>ст. Архонская ул. Масленникова Пригородного района</t>
  </si>
  <si>
    <t>Газопровод в с. Ногир новый МКР</t>
  </si>
  <si>
    <t>1 квартал 2021г</t>
  </si>
  <si>
    <t>2 квартал 2021г</t>
  </si>
  <si>
    <t>4 квартал 2021г</t>
  </si>
  <si>
    <t>90-110</t>
  </si>
  <si>
    <t xml:space="preserve">Информация об инвестиционных программах ООО "Газпром газораспределение Владикавказ" на 2020г в сфере транспортировки газа по газораспределительным сетям (факт) </t>
  </si>
  <si>
    <t>Информация об инвестиционных программах ООО "Газпром газораспределение Владикавказ" на 2021г в сфере транспортировки газа по газораспределительным сетям (план)</t>
  </si>
  <si>
    <t>Информация об инвестиционных программах ООО "Газпром газораспределение Владикавказ" на 2020г- корректировка в сфере транспортировки газа по газораспределительным сетям</t>
  </si>
  <si>
    <t>Информация об инвестиционных программах ООО "Газпром газораспределение Владикавказ" на 2021г- корректировка в сфере транспортировки газа по газораспределительным сетям</t>
  </si>
  <si>
    <t xml:space="preserve">Газопровод в с. Ногир новый МКР </t>
  </si>
  <si>
    <t>4 квартал 2022г</t>
  </si>
  <si>
    <t>4.1.</t>
  </si>
  <si>
    <t>4.2.</t>
  </si>
  <si>
    <t>Объекты ,выполняемые по договорам о технологическом подключении (присоединении)</t>
  </si>
  <si>
    <t>110,90,63,108,57</t>
  </si>
  <si>
    <t>140,110,63,133,57</t>
  </si>
  <si>
    <t>110,108,57</t>
  </si>
  <si>
    <t>110</t>
  </si>
  <si>
    <t>110,90,63,159,108,57</t>
  </si>
  <si>
    <t>125,114,76</t>
  </si>
  <si>
    <t>90</t>
  </si>
  <si>
    <t>63</t>
  </si>
  <si>
    <t>76</t>
  </si>
  <si>
    <t>63,110,90</t>
  </si>
  <si>
    <t>57</t>
  </si>
  <si>
    <t>110,90</t>
  </si>
  <si>
    <t>Кредиты банков и займы организаций</t>
  </si>
  <si>
    <t>Социальная догазификация районов РСО-Алания</t>
  </si>
  <si>
    <t xml:space="preserve">Информация об инвестиционных программах ООО "Газпром газораспределение Владикавказ" на 2021г в сфере транспортировки газа по газораспределительным сетям (факт) </t>
  </si>
  <si>
    <t>с. Дзинага-Ком-Арт</t>
  </si>
  <si>
    <t>2019г</t>
  </si>
  <si>
    <t>2021г</t>
  </si>
  <si>
    <t>2020г</t>
  </si>
  <si>
    <t>4 кв. 2024г</t>
  </si>
  <si>
    <t>4 кв. 2022г</t>
  </si>
  <si>
    <t>Социальная догазификация</t>
  </si>
  <si>
    <t>диаметр (диапазон диаметров) газопроводов, мм</t>
  </si>
  <si>
    <t>57-110</t>
  </si>
  <si>
    <t>26-110</t>
  </si>
  <si>
    <t>57-159</t>
  </si>
  <si>
    <t>20-90</t>
  </si>
  <si>
    <t>15-110</t>
  </si>
  <si>
    <t>Информация об инвестиционных программах ООО "Газпром газораспределение Владикавказ" на 2022г в сфере транспортировки газа по газораспределительным сетям (план)</t>
  </si>
  <si>
    <t>1 квартал 2022г</t>
  </si>
  <si>
    <t>Газопровод в с. Джимара Пригородного района</t>
  </si>
  <si>
    <t>Газопровод в с. Фазикау Пригородного района</t>
  </si>
  <si>
    <t>Газопровод в с. Ламардон Пригородного района</t>
  </si>
  <si>
    <t>Газопровод в с. Тменикау Пригородного района</t>
  </si>
  <si>
    <t>Газопровод в с. Какадур Пригородного района</t>
  </si>
  <si>
    <t>Газопровод в с. Нижний Кани Пригородного района</t>
  </si>
  <si>
    <t>Газопровод в с. Хукали Алагирского района</t>
  </si>
  <si>
    <t>Телеметрия ГГРПБ №37, ст. Ново-Осетиновское, Моздокского района, РСО-А.</t>
  </si>
  <si>
    <t>Телеметрия ГГРПБ №38, ст. Черноярская, Моздокского района, РСО-А.</t>
  </si>
  <si>
    <t>3.28.</t>
  </si>
  <si>
    <t>3.29.</t>
  </si>
  <si>
    <t>3.30.</t>
  </si>
  <si>
    <t>3 квартал 2022г</t>
  </si>
  <si>
    <t>Плата за технологическое присоединение (Постановление правительства №1314); кредиты банков и займы организаций</t>
  </si>
  <si>
    <t>9.</t>
  </si>
  <si>
    <t>Прочие проекты (здания и сооружения)</t>
  </si>
  <si>
    <t>Информация об инвестиционных программах ООО "Газпром газораспределение Владикавказ" на 2022г в сфере транспортировки газа по газораспределительным сетям (корректировка)</t>
  </si>
  <si>
    <t>Реконструкция распределительного газопровода в г. Владикавказ по ул. А. Гагкаева, РСО-Алания</t>
  </si>
  <si>
    <t xml:space="preserve"> 2 квартал 2022г</t>
  </si>
  <si>
    <t>110,108</t>
  </si>
  <si>
    <t>90,63,159,108,57</t>
  </si>
  <si>
    <t>90,89</t>
  </si>
  <si>
    <t>63,75,159</t>
  </si>
  <si>
    <t>110,57,160,159</t>
  </si>
  <si>
    <t>110,108,76,159</t>
  </si>
  <si>
    <t>90,89,159</t>
  </si>
  <si>
    <t>110,108,159</t>
  </si>
  <si>
    <t>110,108,315,225,160,63,273</t>
  </si>
  <si>
    <t>140,110,90,63,133,57</t>
  </si>
  <si>
    <t>110,89,108</t>
  </si>
  <si>
    <t>213,90,63,108,57</t>
  </si>
  <si>
    <t>89</t>
  </si>
  <si>
    <t>125</t>
  </si>
  <si>
    <t>Заемные средства группы Газпром межрегионгаз</t>
  </si>
  <si>
    <t>Плата за технологическое присоединение (Постановление правительства №1547)</t>
  </si>
  <si>
    <t xml:space="preserve"> 1 квартал 2023г</t>
  </si>
  <si>
    <t>Газопровод к СНТ "Победит" Пригородный р-н</t>
  </si>
  <si>
    <t>Газопровод межпоселковый к с. Клиат Алагирский р-н</t>
  </si>
  <si>
    <t>Газопровод межпоселковый к с. Тли Алагирский р-н</t>
  </si>
  <si>
    <t>Газопровод межпоселковый к с. Лисри Алагирский р-н</t>
  </si>
  <si>
    <t>Газопровод межпоселковый к с. Тиб Алагирский р-н</t>
  </si>
  <si>
    <t>Газопровод межпоселковый к с. Камсхо Алагирский р-н</t>
  </si>
  <si>
    <t>Газопровод межпоселковый к с. Калак Алагирский р-н</t>
  </si>
  <si>
    <t>Газопровод межпоселковый к с. В. Зарамаг Алагирский р-н</t>
  </si>
  <si>
    <t>Газопровод межпоселковый к с. Н. Зарамаг Алагирский р-н</t>
  </si>
  <si>
    <t>Строительство распределительного газопровода в с. Цалык Правобережного района</t>
  </si>
  <si>
    <t>Строительство  распределительного газопровода в г. Владикавказ по ул. А. Гагкаева, РСО-Алания</t>
  </si>
  <si>
    <t xml:space="preserve"> 4 квартал 2023г</t>
  </si>
  <si>
    <t>Внутрипоселковые газопроводы</t>
  </si>
  <si>
    <t>Программа газификации</t>
  </si>
  <si>
    <t>89-110</t>
  </si>
  <si>
    <t>3.2.1.</t>
  </si>
  <si>
    <t>3.2.2.</t>
  </si>
  <si>
    <t>3.2.3.</t>
  </si>
  <si>
    <t>3.2.4.</t>
  </si>
  <si>
    <t>3.2.5.</t>
  </si>
  <si>
    <t>3.2.6.</t>
  </si>
  <si>
    <t>3.2.7.</t>
  </si>
  <si>
    <t>3.2.8.</t>
  </si>
  <si>
    <t>3.2.9.</t>
  </si>
  <si>
    <t>3.2.10.</t>
  </si>
  <si>
    <t>3.2.11.</t>
  </si>
  <si>
    <t>3.2.12.</t>
  </si>
  <si>
    <t>3.2.13.</t>
  </si>
  <si>
    <t>3.2.14.</t>
  </si>
  <si>
    <t>3.2.15.</t>
  </si>
  <si>
    <t>3.2.16.</t>
  </si>
  <si>
    <t>3.2.17.</t>
  </si>
  <si>
    <t>3.2.18.</t>
  </si>
  <si>
    <t>3.2.19.</t>
  </si>
  <si>
    <t>3.2.20.</t>
  </si>
  <si>
    <t>3.2.21.</t>
  </si>
  <si>
    <t>Распределительный (внутрипоселковый) газопровод в с. Лисри Алагирский р-н</t>
  </si>
  <si>
    <t>Распределительный (внутрипоселковый) газопровод в с. Камсхо Алагирский р-н</t>
  </si>
  <si>
    <t>Распределительный (внутрипоселковый) газопровод в с. Калак Алагирский р-н</t>
  </si>
  <si>
    <t>Распределительный (внутрипоселковый) газопровод в с. Тиб Алагирский р-н</t>
  </si>
  <si>
    <t>Распределительный (внутрипоселковый) газопровод в с. В. Зарамаг Алагирский р-н</t>
  </si>
  <si>
    <t>Распределительный (внутрипоселковый) газопровод в с. Н. Зарамаг Алагирский р-н</t>
  </si>
  <si>
    <t>Распределительный (внутрипоселковый) газопровод в с. Згил Алагирский р-н</t>
  </si>
  <si>
    <t>Распределительный (внутрипоселковый) газопровод в с. Фараскатта Ирафский р-н</t>
  </si>
  <si>
    <t>Распределительный (внутрипоселковый) газопровод в с. Махческ Ирафский р-н</t>
  </si>
  <si>
    <t>Распределительный (внутрипоселковый) газопровод в с. Камата Ирафский р-н</t>
  </si>
  <si>
    <t>Распределительный (внутрипоселковый) газопровод в с. Фаснал Ирафский р-н</t>
  </si>
  <si>
    <t>Распределительный (внутрипоселковый) газопровод в с. Галиат Ирафский р-н</t>
  </si>
  <si>
    <t>Распределительный (внутрипоселковый) газопровод в с. Дунта Ирафский р-н</t>
  </si>
  <si>
    <t>Распределительный (внутрипоселковый) газопровод в с. Камунта Ирафский р-н</t>
  </si>
  <si>
    <t xml:space="preserve"> 2 квартал 2023г</t>
  </si>
  <si>
    <t>Распределительный (внутрипоселковый) газопровод в с. Галон Алагирский р-н</t>
  </si>
  <si>
    <t>Распределительный (внутрипоселковый) газопровод в с. В.Згид Алагирский р-н</t>
  </si>
  <si>
    <t>Распределительный (внутрипоселковый) газопровод в с. Ср.Згид Алагирский р-н</t>
  </si>
  <si>
    <t>Распределительный (внутрипоселковый) газопровод в с. Н.Згид Алагирский р-н</t>
  </si>
  <si>
    <t>Распределительный (внутрипоселковый) газопровод в с. Курайта Алагирский р-н</t>
  </si>
  <si>
    <t>Распределительный (внутрипоселковый) газопровод в с. В. Садон Алагирский р-н</t>
  </si>
  <si>
    <t>Распределительный (внутрипоселковый) газопровод в н.п.с. Садон Алагирский р-н</t>
  </si>
  <si>
    <t>Информация об инвестиционных программах ООО "Газпром газораспределение Владикавказ" на 2023г в сфере транспортировки газа по газораспределительным сетям (план)</t>
  </si>
  <si>
    <t>Информация об инвестиционных программах ООО "Газпром газораспределение Владикавказ" на 2022г в сфере транспортировки газа по газораспределительным сетям (факт)</t>
  </si>
  <si>
    <t>Плата за технологическое присоединение (Постановление правительства №1314); Заемные средства группы Газпром межрегионгаз</t>
  </si>
  <si>
    <t>Капитальный ремонт объектов основных средств</t>
  </si>
  <si>
    <t>Амортизация будущих периодов</t>
  </si>
  <si>
    <t>Информация об инвестиционных программах ООО "Газпром газораспределение Владикавказ" на 2023г в сфере транспортировки газа по газораспределительным сетям (корр)</t>
  </si>
  <si>
    <t>ПЛАН ПРИОБРЕТЕНИЯ ВНЕОБОРОТНЫХ АКТИВОВ</t>
  </si>
  <si>
    <t>Нематериальные активы</t>
  </si>
  <si>
    <t>1 квартал 2023г</t>
  </si>
  <si>
    <t>4 квартал 2023г</t>
  </si>
  <si>
    <t>9.1.</t>
  </si>
  <si>
    <t>Газопровод переход через р. Терек автомобильного моста с. Михайловское - с. Ногир Пригородного района</t>
  </si>
  <si>
    <t xml:space="preserve">Спецнадбавка/ Спецнадбавка прошлых лет </t>
  </si>
  <si>
    <t>159</t>
  </si>
  <si>
    <t xml:space="preserve"> 3 квартал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</si>
</sst>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2" fontId="1" fillId="3" borderId="3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pane ySplit="10" topLeftCell="A11" activePane="bottomLeft" state="frozen"/>
      <selection pane="bottomLeft" activeCell="B23" sqref="B23"/>
    </sheetView>
  </sheetViews>
  <sheetFormatPr defaultRowHeight="15.75" x14ac:dyDescent="0.25"/>
  <cols>
    <col min="1" max="1" width="9.140625" style="5"/>
    <col min="2" max="2" width="65.28515625" style="13" customWidth="1"/>
    <col min="3" max="3" width="20.42578125" style="4" customWidth="1"/>
    <col min="4" max="4" width="19.5703125" style="4" customWidth="1"/>
    <col min="5" max="5" width="22.5703125" style="9" bestFit="1" customWidth="1"/>
    <col min="6" max="6" width="20.7109375" style="9" bestFit="1" customWidth="1"/>
    <col min="7" max="7" width="30.7109375" style="5" customWidth="1"/>
    <col min="8" max="8" width="21.85546875" style="4" customWidth="1"/>
    <col min="9" max="9" width="20.140625" style="4" customWidth="1"/>
    <col min="10" max="10" width="21.140625" style="4" customWidth="1"/>
    <col min="11" max="16384" width="9.140625" style="9"/>
  </cols>
  <sheetData>
    <row r="1" spans="1:10" x14ac:dyDescent="0.25">
      <c r="G1" s="92" t="s">
        <v>0</v>
      </c>
      <c r="H1" s="92"/>
      <c r="I1" s="92"/>
      <c r="J1" s="92"/>
    </row>
    <row r="3" spans="1:10" x14ac:dyDescent="0.25">
      <c r="A3" s="93" t="s">
        <v>99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32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33" customFormat="1" ht="63" x14ac:dyDescent="0.25">
      <c r="A6" s="94"/>
      <c r="B6" s="94"/>
      <c r="C6" s="31" t="s">
        <v>5</v>
      </c>
      <c r="D6" s="31" t="s">
        <v>6</v>
      </c>
      <c r="E6" s="31" t="s">
        <v>8</v>
      </c>
      <c r="F6" s="31" t="s">
        <v>9</v>
      </c>
      <c r="G6" s="31" t="s">
        <v>10</v>
      </c>
      <c r="H6" s="31" t="s">
        <v>12</v>
      </c>
      <c r="I6" s="31" t="s">
        <v>13</v>
      </c>
      <c r="J6" s="31" t="s">
        <v>14</v>
      </c>
    </row>
    <row r="7" spans="1:10" s="16" customFormat="1" x14ac:dyDescent="0.25">
      <c r="A7" s="31">
        <v>1</v>
      </c>
      <c r="B7" s="31">
        <v>2</v>
      </c>
      <c r="C7" s="30">
        <v>3</v>
      </c>
      <c r="D7" s="30">
        <v>4</v>
      </c>
      <c r="E7" s="30">
        <v>5</v>
      </c>
      <c r="F7" s="30">
        <v>6</v>
      </c>
      <c r="G7" s="31">
        <v>7</v>
      </c>
      <c r="H7" s="30">
        <v>8</v>
      </c>
      <c r="I7" s="30">
        <v>9</v>
      </c>
      <c r="J7" s="30">
        <v>10</v>
      </c>
    </row>
    <row r="8" spans="1:10" s="24" customFormat="1" x14ac:dyDescent="0.25">
      <c r="A8" s="18" t="s">
        <v>15</v>
      </c>
      <c r="B8" s="19" t="s">
        <v>16</v>
      </c>
      <c r="C8" s="21"/>
      <c r="D8" s="21"/>
      <c r="E8" s="20">
        <f>E9+E33</f>
        <v>174369.80922048024</v>
      </c>
      <c r="F8" s="20">
        <f>F9+F33</f>
        <v>130129.78722048021</v>
      </c>
      <c r="G8" s="18"/>
      <c r="H8" s="27"/>
      <c r="I8" s="21"/>
      <c r="J8" s="28"/>
    </row>
    <row r="9" spans="1:10" s="24" customFormat="1" ht="31.5" x14ac:dyDescent="0.25">
      <c r="A9" s="18" t="s">
        <v>24</v>
      </c>
      <c r="B9" s="19" t="s">
        <v>17</v>
      </c>
      <c r="C9" s="21"/>
      <c r="D9" s="21"/>
      <c r="E9" s="20">
        <f>E10+E31</f>
        <v>160342.80500000002</v>
      </c>
      <c r="F9" s="20">
        <f>F10+F31</f>
        <v>116102.78299999998</v>
      </c>
      <c r="G9" s="18"/>
      <c r="H9" s="27"/>
      <c r="I9" s="21"/>
      <c r="J9" s="28"/>
    </row>
    <row r="10" spans="1:10" s="24" customFormat="1" ht="31.5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E11+E12+E13+E14+E15+E16+E17+E18+E19+E20+E21+E22+E23+E24+E25+E26+E27+E28+E29+E30</f>
        <v>150689.92500000002</v>
      </c>
      <c r="F10" s="20">
        <f>F11+F12+F13+F14+F15+F16+F17+F18+F19+F20+F21+F22+F23+F24+F25+F26+F27+F28+F29+F30</f>
        <v>106449.90299999998</v>
      </c>
      <c r="G10" s="23" t="s">
        <v>66</v>
      </c>
      <c r="H10" s="27">
        <f>H11+H12+H13+H14+H15+H16+H17+H18+H19+H20+H21+H22+H23+H24+H25+H26+H27+H28+H29+H30</f>
        <v>65.594999999999999</v>
      </c>
      <c r="I10" s="27"/>
      <c r="J10" s="28">
        <f>J11+J12+J13+J14+J15+J16+J17+J18+J19+J20+J21+J22+J23+J24+J25+J26+J27+J28+J29+J30</f>
        <v>22</v>
      </c>
    </row>
    <row r="11" spans="1:10" s="44" customFormat="1" x14ac:dyDescent="0.25">
      <c r="A11" s="6" t="s">
        <v>25</v>
      </c>
      <c r="B11" s="40" t="s">
        <v>103</v>
      </c>
      <c r="C11" s="38" t="s">
        <v>100</v>
      </c>
      <c r="D11" s="7" t="s">
        <v>105</v>
      </c>
      <c r="E11" s="41">
        <v>19932.43</v>
      </c>
      <c r="F11" s="41">
        <v>11675.57</v>
      </c>
      <c r="G11" s="6" t="s">
        <v>64</v>
      </c>
      <c r="H11" s="42">
        <v>6.9569999999999999</v>
      </c>
      <c r="I11" s="43">
        <v>110</v>
      </c>
      <c r="J11" s="43">
        <v>1</v>
      </c>
    </row>
    <row r="12" spans="1:10" s="44" customFormat="1" ht="31.5" x14ac:dyDescent="0.25">
      <c r="A12" s="6" t="s">
        <v>68</v>
      </c>
      <c r="B12" s="40" t="s">
        <v>104</v>
      </c>
      <c r="C12" s="38" t="s">
        <v>100</v>
      </c>
      <c r="D12" s="7" t="s">
        <v>105</v>
      </c>
      <c r="E12" s="41">
        <v>29331.72</v>
      </c>
      <c r="F12" s="41">
        <f>24554.55+350</f>
        <v>24904.55</v>
      </c>
      <c r="G12" s="39" t="s">
        <v>66</v>
      </c>
      <c r="H12" s="42">
        <v>13.811</v>
      </c>
      <c r="I12" s="43">
        <v>110</v>
      </c>
      <c r="J12" s="43">
        <v>4</v>
      </c>
    </row>
    <row r="13" spans="1:10" x14ac:dyDescent="0.25">
      <c r="A13" s="6" t="s">
        <v>69</v>
      </c>
      <c r="B13" s="10" t="s">
        <v>37</v>
      </c>
      <c r="C13" s="37" t="s">
        <v>100</v>
      </c>
      <c r="D13" s="7" t="s">
        <v>102</v>
      </c>
      <c r="E13" s="11">
        <v>2462.3000000000002</v>
      </c>
      <c r="F13" s="11">
        <v>2022.9179999999999</v>
      </c>
      <c r="G13" s="6" t="s">
        <v>64</v>
      </c>
      <c r="H13" s="12">
        <v>0.84799999999999998</v>
      </c>
      <c r="I13" s="7" t="s">
        <v>94</v>
      </c>
      <c r="J13" s="29">
        <v>0</v>
      </c>
    </row>
    <row r="14" spans="1:10" x14ac:dyDescent="0.25">
      <c r="A14" s="6" t="s">
        <v>70</v>
      </c>
      <c r="B14" s="10" t="s">
        <v>38</v>
      </c>
      <c r="C14" s="37" t="s">
        <v>100</v>
      </c>
      <c r="D14" s="7" t="s">
        <v>102</v>
      </c>
      <c r="E14" s="11">
        <v>2267.63</v>
      </c>
      <c r="F14" s="11">
        <v>1433.5889999999999</v>
      </c>
      <c r="G14" s="6" t="s">
        <v>64</v>
      </c>
      <c r="H14" s="12">
        <v>0.56499999999999995</v>
      </c>
      <c r="I14" s="7">
        <v>110</v>
      </c>
      <c r="J14" s="29">
        <v>0</v>
      </c>
    </row>
    <row r="15" spans="1:10" x14ac:dyDescent="0.25">
      <c r="A15" s="6" t="s">
        <v>71</v>
      </c>
      <c r="B15" s="10" t="s">
        <v>39</v>
      </c>
      <c r="C15" s="38" t="s">
        <v>100</v>
      </c>
      <c r="D15" s="7" t="s">
        <v>102</v>
      </c>
      <c r="E15" s="11">
        <v>2708.75</v>
      </c>
      <c r="F15" s="11">
        <v>1820.6820000000002</v>
      </c>
      <c r="G15" s="6" t="s">
        <v>64</v>
      </c>
      <c r="H15" s="12">
        <v>0.80500000000000005</v>
      </c>
      <c r="I15" s="7">
        <v>110</v>
      </c>
      <c r="J15" s="29">
        <v>0</v>
      </c>
    </row>
    <row r="16" spans="1:10" x14ac:dyDescent="0.25">
      <c r="A16" s="6" t="s">
        <v>72</v>
      </c>
      <c r="B16" s="10" t="s">
        <v>40</v>
      </c>
      <c r="C16" s="38" t="s">
        <v>100</v>
      </c>
      <c r="D16" s="7" t="s">
        <v>102</v>
      </c>
      <c r="E16" s="11">
        <v>6834.99</v>
      </c>
      <c r="F16" s="11">
        <v>7013.8300000000008</v>
      </c>
      <c r="G16" s="6" t="s">
        <v>64</v>
      </c>
      <c r="H16" s="12">
        <v>2.0419999999999998</v>
      </c>
      <c r="I16" s="7" t="s">
        <v>95</v>
      </c>
      <c r="J16" s="29">
        <v>1</v>
      </c>
    </row>
    <row r="17" spans="1:10" ht="31.5" x14ac:dyDescent="0.25">
      <c r="A17" s="6" t="s">
        <v>73</v>
      </c>
      <c r="B17" s="10" t="s">
        <v>41</v>
      </c>
      <c r="C17" s="38" t="s">
        <v>101</v>
      </c>
      <c r="D17" s="7" t="s">
        <v>102</v>
      </c>
      <c r="E17" s="11">
        <v>4622.1000000000004</v>
      </c>
      <c r="F17" s="11">
        <v>3595.5430000000001</v>
      </c>
      <c r="G17" s="6" t="s">
        <v>64</v>
      </c>
      <c r="H17" s="12">
        <v>1.0667</v>
      </c>
      <c r="I17" s="7" t="s">
        <v>95</v>
      </c>
      <c r="J17" s="29">
        <v>3</v>
      </c>
    </row>
    <row r="18" spans="1:10" x14ac:dyDescent="0.25">
      <c r="A18" s="6" t="s">
        <v>74</v>
      </c>
      <c r="B18" s="10" t="s">
        <v>42</v>
      </c>
      <c r="C18" s="38" t="s">
        <v>101</v>
      </c>
      <c r="D18" s="7" t="s">
        <v>102</v>
      </c>
      <c r="E18" s="11">
        <v>4055.55</v>
      </c>
      <c r="F18" s="11">
        <v>3225.0499999999997</v>
      </c>
      <c r="G18" s="6" t="s">
        <v>64</v>
      </c>
      <c r="H18" s="12">
        <v>1.492</v>
      </c>
      <c r="I18" s="7" t="s">
        <v>95</v>
      </c>
      <c r="J18" s="29">
        <v>1</v>
      </c>
    </row>
    <row r="19" spans="1:10" ht="31.5" x14ac:dyDescent="0.25">
      <c r="A19" s="6" t="s">
        <v>75</v>
      </c>
      <c r="B19" s="10" t="s">
        <v>43</v>
      </c>
      <c r="C19" s="38" t="s">
        <v>101</v>
      </c>
      <c r="D19" s="7" t="s">
        <v>102</v>
      </c>
      <c r="E19" s="11">
        <v>3521.31</v>
      </c>
      <c r="F19" s="11">
        <v>2656.518</v>
      </c>
      <c r="G19" s="6" t="s">
        <v>64</v>
      </c>
      <c r="H19" s="12">
        <v>1.028</v>
      </c>
      <c r="I19" s="7" t="s">
        <v>95</v>
      </c>
      <c r="J19" s="29">
        <v>1</v>
      </c>
    </row>
    <row r="20" spans="1:10" ht="47.25" x14ac:dyDescent="0.25">
      <c r="A20" s="6" t="s">
        <v>76</v>
      </c>
      <c r="B20" s="10" t="s">
        <v>44</v>
      </c>
      <c r="C20" s="38" t="s">
        <v>100</v>
      </c>
      <c r="D20" s="7" t="s">
        <v>105</v>
      </c>
      <c r="E20" s="11">
        <v>10195.280000000001</v>
      </c>
      <c r="F20" s="11">
        <v>7828.4000000000005</v>
      </c>
      <c r="G20" s="6" t="s">
        <v>64</v>
      </c>
      <c r="H20" s="12">
        <v>4.4000000000000004</v>
      </c>
      <c r="I20" s="7" t="s">
        <v>96</v>
      </c>
      <c r="J20" s="29">
        <v>1</v>
      </c>
    </row>
    <row r="21" spans="1:10" ht="31.5" x14ac:dyDescent="0.25">
      <c r="A21" s="6" t="s">
        <v>77</v>
      </c>
      <c r="B21" s="10" t="s">
        <v>45</v>
      </c>
      <c r="C21" s="38" t="s">
        <v>101</v>
      </c>
      <c r="D21" s="7" t="s">
        <v>102</v>
      </c>
      <c r="E21" s="11">
        <v>2723.35</v>
      </c>
      <c r="F21" s="11">
        <v>1780.9879999999998</v>
      </c>
      <c r="G21" s="6" t="s">
        <v>64</v>
      </c>
      <c r="H21" s="12">
        <v>1.0285</v>
      </c>
      <c r="I21" s="7" t="s">
        <v>95</v>
      </c>
      <c r="J21" s="29">
        <v>1</v>
      </c>
    </row>
    <row r="22" spans="1:10" ht="31.5" x14ac:dyDescent="0.25">
      <c r="A22" s="6" t="s">
        <v>78</v>
      </c>
      <c r="B22" s="10" t="s">
        <v>46</v>
      </c>
      <c r="C22" s="38" t="s">
        <v>101</v>
      </c>
      <c r="D22" s="7" t="s">
        <v>102</v>
      </c>
      <c r="E22" s="11">
        <v>3267.02</v>
      </c>
      <c r="F22" s="11">
        <v>2304.2150000000001</v>
      </c>
      <c r="G22" s="6" t="s">
        <v>64</v>
      </c>
      <c r="H22" s="12">
        <v>1.006</v>
      </c>
      <c r="I22" s="7" t="s">
        <v>95</v>
      </c>
      <c r="J22" s="29">
        <v>1</v>
      </c>
    </row>
    <row r="23" spans="1:10" ht="31.5" x14ac:dyDescent="0.25">
      <c r="A23" s="6" t="s">
        <v>79</v>
      </c>
      <c r="B23" s="10" t="s">
        <v>47</v>
      </c>
      <c r="C23" s="38" t="s">
        <v>101</v>
      </c>
      <c r="D23" s="7" t="s">
        <v>102</v>
      </c>
      <c r="E23" s="11">
        <v>3369.29</v>
      </c>
      <c r="F23" s="11">
        <v>2692.7829999999999</v>
      </c>
      <c r="G23" s="6" t="s">
        <v>64</v>
      </c>
      <c r="H23" s="12">
        <v>1.1659999999999999</v>
      </c>
      <c r="I23" s="7" t="s">
        <v>95</v>
      </c>
      <c r="J23" s="29">
        <v>1</v>
      </c>
    </row>
    <row r="24" spans="1:10" x14ac:dyDescent="0.25">
      <c r="A24" s="6" t="s">
        <v>80</v>
      </c>
      <c r="B24" s="10" t="s">
        <v>48</v>
      </c>
      <c r="C24" s="38" t="s">
        <v>101</v>
      </c>
      <c r="D24" s="7" t="s">
        <v>102</v>
      </c>
      <c r="E24" s="11">
        <v>26108.400000000001</v>
      </c>
      <c r="F24" s="11">
        <v>6108.4</v>
      </c>
      <c r="G24" s="6" t="s">
        <v>65</v>
      </c>
      <c r="H24" s="12">
        <v>12</v>
      </c>
      <c r="I24" s="7">
        <v>160</v>
      </c>
      <c r="J24" s="29">
        <v>5</v>
      </c>
    </row>
    <row r="25" spans="1:10" x14ac:dyDescent="0.25">
      <c r="A25" s="6" t="s">
        <v>81</v>
      </c>
      <c r="B25" s="10" t="s">
        <v>49</v>
      </c>
      <c r="C25" s="38" t="s">
        <v>101</v>
      </c>
      <c r="D25" s="7" t="s">
        <v>102</v>
      </c>
      <c r="E25" s="11">
        <v>4703.8500000000004</v>
      </c>
      <c r="F25" s="11">
        <v>4703.8500000000004</v>
      </c>
      <c r="G25" s="6" t="s">
        <v>65</v>
      </c>
      <c r="H25" s="12">
        <v>1.2889999999999999</v>
      </c>
      <c r="I25" s="7" t="s">
        <v>95</v>
      </c>
      <c r="J25" s="29">
        <v>0</v>
      </c>
    </row>
    <row r="26" spans="1:10" x14ac:dyDescent="0.25">
      <c r="A26" s="6" t="s">
        <v>82</v>
      </c>
      <c r="B26" s="10" t="s">
        <v>50</v>
      </c>
      <c r="C26" s="38" t="s">
        <v>101</v>
      </c>
      <c r="D26" s="7" t="s">
        <v>102</v>
      </c>
      <c r="E26" s="11">
        <v>5922.9690000000001</v>
      </c>
      <c r="F26" s="11">
        <v>5922.9690000000001</v>
      </c>
      <c r="G26" s="6" t="s">
        <v>65</v>
      </c>
      <c r="H26" s="12">
        <v>2.8588</v>
      </c>
      <c r="I26" s="7" t="s">
        <v>97</v>
      </c>
      <c r="J26" s="29">
        <v>0</v>
      </c>
    </row>
    <row r="27" spans="1:10" x14ac:dyDescent="0.25">
      <c r="A27" s="6" t="s">
        <v>83</v>
      </c>
      <c r="B27" s="10" t="s">
        <v>51</v>
      </c>
      <c r="C27" s="38" t="s">
        <v>101</v>
      </c>
      <c r="D27" s="7" t="s">
        <v>102</v>
      </c>
      <c r="E27" s="11">
        <v>5422.5259999999998</v>
      </c>
      <c r="F27" s="11">
        <v>5422.5259999999998</v>
      </c>
      <c r="G27" s="6" t="s">
        <v>65</v>
      </c>
      <c r="H27" s="12">
        <v>2.15</v>
      </c>
      <c r="I27" s="7" t="s">
        <v>95</v>
      </c>
      <c r="J27" s="29">
        <v>1</v>
      </c>
    </row>
    <row r="28" spans="1:10" x14ac:dyDescent="0.25">
      <c r="A28" s="6" t="s">
        <v>84</v>
      </c>
      <c r="B28" s="10" t="s">
        <v>52</v>
      </c>
      <c r="C28" s="38" t="s">
        <v>101</v>
      </c>
      <c r="D28" s="7" t="s">
        <v>102</v>
      </c>
      <c r="E28" s="11">
        <v>7754.08</v>
      </c>
      <c r="F28" s="11">
        <v>7754.08</v>
      </c>
      <c r="G28" s="6" t="s">
        <v>65</v>
      </c>
      <c r="H28" s="12">
        <v>7.6</v>
      </c>
      <c r="I28" s="7">
        <v>110</v>
      </c>
      <c r="J28" s="29">
        <v>1</v>
      </c>
    </row>
    <row r="29" spans="1:10" x14ac:dyDescent="0.25">
      <c r="A29" s="6" t="s">
        <v>85</v>
      </c>
      <c r="B29" s="10" t="s">
        <v>62</v>
      </c>
      <c r="C29" s="7" t="s">
        <v>105</v>
      </c>
      <c r="D29" s="7" t="s">
        <v>102</v>
      </c>
      <c r="E29" s="11">
        <v>2207.2199999999998</v>
      </c>
      <c r="F29" s="11">
        <v>1486.8620000000001</v>
      </c>
      <c r="G29" s="6" t="s">
        <v>65</v>
      </c>
      <c r="H29" s="12">
        <v>1.3149999999999999</v>
      </c>
      <c r="I29" s="7" t="s">
        <v>95</v>
      </c>
      <c r="J29" s="29">
        <v>0</v>
      </c>
    </row>
    <row r="30" spans="1:10" x14ac:dyDescent="0.25">
      <c r="A30" s="6" t="s">
        <v>86</v>
      </c>
      <c r="B30" s="10" t="s">
        <v>63</v>
      </c>
      <c r="C30" s="7" t="s">
        <v>105</v>
      </c>
      <c r="D30" s="7" t="s">
        <v>102</v>
      </c>
      <c r="E30" s="11">
        <v>3279.16</v>
      </c>
      <c r="F30" s="11">
        <v>2096.58</v>
      </c>
      <c r="G30" s="6" t="s">
        <v>65</v>
      </c>
      <c r="H30" s="12">
        <v>2.1669999999999998</v>
      </c>
      <c r="I30" s="7" t="s">
        <v>98</v>
      </c>
      <c r="J30" s="29">
        <v>0</v>
      </c>
    </row>
    <row r="31" spans="1:10" s="24" customFormat="1" ht="63" x14ac:dyDescent="0.25">
      <c r="A31" s="18" t="s">
        <v>26</v>
      </c>
      <c r="B31" s="19" t="s">
        <v>19</v>
      </c>
      <c r="C31" s="21" t="s">
        <v>101</v>
      </c>
      <c r="D31" s="21" t="s">
        <v>102</v>
      </c>
      <c r="E31" s="20">
        <v>9652.8799999999992</v>
      </c>
      <c r="F31" s="20">
        <v>9652.8799999999992</v>
      </c>
      <c r="G31" s="23" t="s">
        <v>35</v>
      </c>
      <c r="H31" s="27" t="s">
        <v>32</v>
      </c>
      <c r="I31" s="21" t="s">
        <v>32</v>
      </c>
      <c r="J31" s="28" t="s">
        <v>32</v>
      </c>
    </row>
    <row r="32" spans="1:10" s="16" customFormat="1" x14ac:dyDescent="0.25">
      <c r="A32" s="2" t="s">
        <v>28</v>
      </c>
      <c r="B32" s="14" t="s">
        <v>20</v>
      </c>
      <c r="C32" s="22" t="s">
        <v>32</v>
      </c>
      <c r="D32" s="22" t="s">
        <v>32</v>
      </c>
      <c r="E32" s="15">
        <v>0</v>
      </c>
      <c r="F32" s="15">
        <v>0</v>
      </c>
      <c r="G32" s="26" t="s">
        <v>32</v>
      </c>
      <c r="H32" s="22" t="s">
        <v>32</v>
      </c>
      <c r="I32" s="22" t="s">
        <v>32</v>
      </c>
      <c r="J32" s="22" t="s">
        <v>32</v>
      </c>
    </row>
    <row r="33" spans="1:10" s="16" customFormat="1" ht="31.5" x14ac:dyDescent="0.25">
      <c r="A33" s="18" t="s">
        <v>29</v>
      </c>
      <c r="B33" s="19" t="s">
        <v>21</v>
      </c>
      <c r="C33" s="21" t="s">
        <v>101</v>
      </c>
      <c r="D33" s="21" t="s">
        <v>102</v>
      </c>
      <c r="E33" s="20">
        <v>14027.004220480227</v>
      </c>
      <c r="F33" s="20">
        <v>14027.004220480227</v>
      </c>
      <c r="G33" s="23" t="s">
        <v>36</v>
      </c>
      <c r="H33" s="27"/>
      <c r="I33" s="21"/>
      <c r="J33" s="28"/>
    </row>
    <row r="34" spans="1:10" s="16" customFormat="1" x14ac:dyDescent="0.25">
      <c r="A34" s="2" t="s">
        <v>30</v>
      </c>
      <c r="B34" s="14" t="s">
        <v>22</v>
      </c>
      <c r="C34" s="22" t="s">
        <v>32</v>
      </c>
      <c r="D34" s="22" t="s">
        <v>32</v>
      </c>
      <c r="E34" s="15">
        <v>0</v>
      </c>
      <c r="F34" s="15">
        <v>0</v>
      </c>
      <c r="G34" s="25" t="s">
        <v>32</v>
      </c>
      <c r="H34" s="22" t="s">
        <v>32</v>
      </c>
      <c r="I34" s="22" t="s">
        <v>32</v>
      </c>
      <c r="J34" s="22" t="s">
        <v>32</v>
      </c>
    </row>
    <row r="35" spans="1:10" s="16" customFormat="1" x14ac:dyDescent="0.25">
      <c r="A35" s="2" t="s">
        <v>31</v>
      </c>
      <c r="B35" s="14" t="s">
        <v>23</v>
      </c>
      <c r="C35" s="22" t="s">
        <v>32</v>
      </c>
      <c r="D35" s="22" t="s">
        <v>32</v>
      </c>
      <c r="E35" s="15">
        <v>0</v>
      </c>
      <c r="F35" s="15">
        <v>0</v>
      </c>
      <c r="G35" s="25" t="s">
        <v>32</v>
      </c>
      <c r="H35" s="22" t="s">
        <v>32</v>
      </c>
      <c r="I35" s="22" t="s">
        <v>32</v>
      </c>
      <c r="J35" s="22" t="s">
        <v>32</v>
      </c>
    </row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25" right="0.25" top="0.75" bottom="0.75" header="0.3" footer="0.3"/>
  <pageSetup paperSize="9" scale="56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pane ySplit="7" topLeftCell="A8" activePane="bottomLeft" state="frozen"/>
      <selection pane="bottomLeft" activeCell="I6" sqref="I6"/>
    </sheetView>
  </sheetViews>
  <sheetFormatPr defaultRowHeight="15.75" x14ac:dyDescent="0.25"/>
  <cols>
    <col min="1" max="1" width="9.140625" style="5"/>
    <col min="2" max="2" width="55.85546875" style="13" customWidth="1"/>
    <col min="3" max="3" width="20.42578125" style="4" customWidth="1"/>
    <col min="4" max="4" width="19.5703125" style="4" customWidth="1"/>
    <col min="5" max="5" width="22.5703125" style="9" bestFit="1" customWidth="1"/>
    <col min="6" max="6" width="20.7109375" style="9" bestFit="1" customWidth="1"/>
    <col min="7" max="7" width="32.7109375" style="5" customWidth="1"/>
    <col min="8" max="8" width="21.85546875" style="4" customWidth="1"/>
    <col min="9" max="9" width="27.42578125" style="4" customWidth="1"/>
    <col min="10" max="10" width="21.140625" style="4" customWidth="1"/>
    <col min="11" max="16384" width="9.140625" style="9"/>
  </cols>
  <sheetData>
    <row r="1" spans="1:10" x14ac:dyDescent="0.25">
      <c r="G1" s="92" t="s">
        <v>109</v>
      </c>
      <c r="H1" s="92"/>
      <c r="I1" s="92"/>
      <c r="J1" s="92"/>
    </row>
    <row r="3" spans="1:10" x14ac:dyDescent="0.25">
      <c r="A3" s="93" t="s">
        <v>160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62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65" customFormat="1" ht="47.25" x14ac:dyDescent="0.25">
      <c r="A6" s="94"/>
      <c r="B6" s="94"/>
      <c r="C6" s="63" t="s">
        <v>5</v>
      </c>
      <c r="D6" s="63" t="s">
        <v>6</v>
      </c>
      <c r="E6" s="63" t="s">
        <v>8</v>
      </c>
      <c r="F6" s="63" t="s">
        <v>9</v>
      </c>
      <c r="G6" s="63" t="s">
        <v>10</v>
      </c>
      <c r="H6" s="63" t="s">
        <v>12</v>
      </c>
      <c r="I6" s="63" t="s">
        <v>13</v>
      </c>
      <c r="J6" s="63" t="s">
        <v>14</v>
      </c>
    </row>
    <row r="7" spans="1:10" s="16" customFormat="1" x14ac:dyDescent="0.25">
      <c r="A7" s="63">
        <v>1</v>
      </c>
      <c r="B7" s="63">
        <v>2</v>
      </c>
      <c r="C7" s="64">
        <v>3</v>
      </c>
      <c r="D7" s="64">
        <v>4</v>
      </c>
      <c r="E7" s="64">
        <v>5</v>
      </c>
      <c r="F7" s="64">
        <v>6</v>
      </c>
      <c r="G7" s="63">
        <v>7</v>
      </c>
      <c r="H7" s="64">
        <v>8</v>
      </c>
      <c r="I7" s="64">
        <v>9</v>
      </c>
      <c r="J7" s="64">
        <v>10</v>
      </c>
    </row>
    <row r="8" spans="1:10" s="57" customFormat="1" ht="21" customHeight="1" x14ac:dyDescent="0.25">
      <c r="A8" s="18" t="s">
        <v>15</v>
      </c>
      <c r="B8" s="19" t="s">
        <v>16</v>
      </c>
      <c r="C8" s="21"/>
      <c r="D8" s="21"/>
      <c r="E8" s="20">
        <f>E9+E45</f>
        <v>306175.28175680933</v>
      </c>
      <c r="F8" s="20">
        <f>F9+F45</f>
        <v>217880.47489014268</v>
      </c>
      <c r="G8" s="18"/>
      <c r="H8" s="27" t="s">
        <v>32</v>
      </c>
      <c r="I8" s="21" t="s">
        <v>32</v>
      </c>
      <c r="J8" s="28" t="s">
        <v>32</v>
      </c>
    </row>
    <row r="9" spans="1:10" s="57" customFormat="1" ht="36.75" customHeight="1" x14ac:dyDescent="0.25">
      <c r="A9" s="18" t="s">
        <v>24</v>
      </c>
      <c r="B9" s="19" t="s">
        <v>17</v>
      </c>
      <c r="C9" s="21"/>
      <c r="D9" s="21"/>
      <c r="E9" s="20">
        <f>E10+E41+E48</f>
        <v>272769.66175680934</v>
      </c>
      <c r="F9" s="20">
        <f>F10+F41+F48</f>
        <v>184474.85489014268</v>
      </c>
      <c r="G9" s="18"/>
      <c r="H9" s="27" t="s">
        <v>32</v>
      </c>
      <c r="I9" s="21" t="s">
        <v>32</v>
      </c>
      <c r="J9" s="28" t="s">
        <v>32</v>
      </c>
    </row>
    <row r="10" spans="1:10" s="57" customFormat="1" ht="34.5" customHeight="1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E11+E12+E13+E14+E15+E16+E17+E18+E19+E20+E21+E22+E23+E24+E25+E26+E27+E28+E29++E30+E31+E32+E33+E34+E35+E36+E37+E38+E39+E40</f>
        <v>154239.14175680935</v>
      </c>
      <c r="F10" s="20">
        <f>F11+F12+F13+F14+F15+F16+F17+F18+F19+F20+F21+F22+F23+F24+F25+F26+F27+F28+F29++F30+F31+F32+F33+F34+F35+F36+F37+F38+F39+F40</f>
        <v>65944.334890142665</v>
      </c>
      <c r="G10" s="23" t="s">
        <v>66</v>
      </c>
      <c r="H10" s="27"/>
      <c r="I10" s="27"/>
      <c r="J10" s="28"/>
    </row>
    <row r="11" spans="1:10" s="44" customFormat="1" x14ac:dyDescent="0.25">
      <c r="A11" s="6" t="s">
        <v>25</v>
      </c>
      <c r="B11" s="40" t="s">
        <v>116</v>
      </c>
      <c r="C11" s="38" t="s">
        <v>161</v>
      </c>
      <c r="D11" s="38" t="s">
        <v>128</v>
      </c>
      <c r="E11" s="41">
        <v>2585.2936675295769</v>
      </c>
      <c r="F11" s="41">
        <v>502.52768752957684</v>
      </c>
      <c r="G11" s="6" t="s">
        <v>64</v>
      </c>
      <c r="H11" s="42">
        <v>0.67</v>
      </c>
      <c r="I11" s="70">
        <v>90.89</v>
      </c>
      <c r="J11" s="43" t="s">
        <v>32</v>
      </c>
    </row>
    <row r="12" spans="1:10" s="44" customFormat="1" x14ac:dyDescent="0.25">
      <c r="A12" s="6" t="s">
        <v>68</v>
      </c>
      <c r="B12" s="40" t="s">
        <v>127</v>
      </c>
      <c r="C12" s="38" t="s">
        <v>161</v>
      </c>
      <c r="D12" s="38" t="s">
        <v>128</v>
      </c>
      <c r="E12" s="41">
        <v>4930.5837910773089</v>
      </c>
      <c r="F12" s="41">
        <v>503.22530107730938</v>
      </c>
      <c r="G12" s="6" t="s">
        <v>64</v>
      </c>
      <c r="H12" s="12">
        <v>12.5</v>
      </c>
      <c r="I12" s="71" t="s">
        <v>143</v>
      </c>
      <c r="J12" s="29">
        <v>2</v>
      </c>
    </row>
    <row r="13" spans="1:10" x14ac:dyDescent="0.25">
      <c r="A13" s="6" t="s">
        <v>69</v>
      </c>
      <c r="B13" s="10" t="s">
        <v>49</v>
      </c>
      <c r="C13" s="38" t="s">
        <v>161</v>
      </c>
      <c r="D13" s="38" t="s">
        <v>128</v>
      </c>
      <c r="E13" s="41">
        <v>3613.2422000000001</v>
      </c>
      <c r="F13" s="41">
        <v>52</v>
      </c>
      <c r="G13" s="6" t="s">
        <v>64</v>
      </c>
      <c r="H13" s="12">
        <v>1.2889999999999999</v>
      </c>
      <c r="I13" s="71" t="s">
        <v>192</v>
      </c>
      <c r="J13" s="29" t="s">
        <v>32</v>
      </c>
    </row>
    <row r="14" spans="1:10" x14ac:dyDescent="0.25">
      <c r="A14" s="6" t="s">
        <v>70</v>
      </c>
      <c r="B14" s="10" t="s">
        <v>50</v>
      </c>
      <c r="C14" s="38" t="s">
        <v>161</v>
      </c>
      <c r="D14" s="38" t="s">
        <v>128</v>
      </c>
      <c r="E14" s="41">
        <v>2818.004334061</v>
      </c>
      <c r="F14" s="41">
        <v>493.67533406100006</v>
      </c>
      <c r="G14" s="6" t="s">
        <v>64</v>
      </c>
      <c r="H14" s="12">
        <v>2.8588</v>
      </c>
      <c r="I14" s="71" t="s">
        <v>190</v>
      </c>
      <c r="J14" s="29" t="s">
        <v>32</v>
      </c>
    </row>
    <row r="15" spans="1:10" x14ac:dyDescent="0.25">
      <c r="A15" s="6" t="s">
        <v>71</v>
      </c>
      <c r="B15" s="10" t="s">
        <v>51</v>
      </c>
      <c r="C15" s="38" t="s">
        <v>161</v>
      </c>
      <c r="D15" s="38" t="s">
        <v>128</v>
      </c>
      <c r="E15" s="41">
        <v>6066.6889299999993</v>
      </c>
      <c r="F15" s="41">
        <v>52</v>
      </c>
      <c r="G15" s="6" t="s">
        <v>64</v>
      </c>
      <c r="H15" s="42">
        <v>2.15</v>
      </c>
      <c r="I15" s="70" t="s">
        <v>181</v>
      </c>
      <c r="J15" s="43">
        <v>1</v>
      </c>
    </row>
    <row r="16" spans="1:10" x14ac:dyDescent="0.25">
      <c r="A16" s="6" t="s">
        <v>72</v>
      </c>
      <c r="B16" s="10" t="s">
        <v>52</v>
      </c>
      <c r="C16" s="38" t="s">
        <v>161</v>
      </c>
      <c r="D16" s="38" t="s">
        <v>128</v>
      </c>
      <c r="E16" s="41">
        <v>19811.391063333333</v>
      </c>
      <c r="F16" s="41">
        <v>52</v>
      </c>
      <c r="G16" s="6" t="s">
        <v>64</v>
      </c>
      <c r="H16" s="12">
        <v>7.6</v>
      </c>
      <c r="I16" s="71" t="s">
        <v>181</v>
      </c>
      <c r="J16" s="29">
        <v>1</v>
      </c>
    </row>
    <row r="17" spans="1:10" x14ac:dyDescent="0.25">
      <c r="A17" s="6" t="s">
        <v>73</v>
      </c>
      <c r="B17" s="10" t="s">
        <v>62</v>
      </c>
      <c r="C17" s="38" t="s">
        <v>161</v>
      </c>
      <c r="D17" s="38" t="s">
        <v>128</v>
      </c>
      <c r="E17" s="41">
        <v>2972.93667</v>
      </c>
      <c r="F17" s="41">
        <v>52</v>
      </c>
      <c r="G17" s="6" t="s">
        <v>64</v>
      </c>
      <c r="H17" s="12">
        <v>1.3154999999999999</v>
      </c>
      <c r="I17" s="71" t="s">
        <v>182</v>
      </c>
      <c r="J17" s="29" t="s">
        <v>32</v>
      </c>
    </row>
    <row r="18" spans="1:10" x14ac:dyDescent="0.25">
      <c r="A18" s="6" t="s">
        <v>74</v>
      </c>
      <c r="B18" s="10" t="s">
        <v>63</v>
      </c>
      <c r="C18" s="38" t="s">
        <v>161</v>
      </c>
      <c r="D18" s="38" t="s">
        <v>128</v>
      </c>
      <c r="E18" s="41">
        <v>5540.2047699999994</v>
      </c>
      <c r="F18" s="41">
        <v>52</v>
      </c>
      <c r="G18" s="6" t="s">
        <v>64</v>
      </c>
      <c r="H18" s="12">
        <v>2.1669999999999998</v>
      </c>
      <c r="I18" s="71" t="s">
        <v>137</v>
      </c>
      <c r="J18" s="29" t="s">
        <v>32</v>
      </c>
    </row>
    <row r="19" spans="1:10" ht="31.5" x14ac:dyDescent="0.25">
      <c r="A19" s="6" t="s">
        <v>75</v>
      </c>
      <c r="B19" s="10" t="s">
        <v>113</v>
      </c>
      <c r="C19" s="38" t="s">
        <v>161</v>
      </c>
      <c r="D19" s="38" t="s">
        <v>128</v>
      </c>
      <c r="E19" s="41">
        <v>3712.7671299999997</v>
      </c>
      <c r="F19" s="41">
        <v>52</v>
      </c>
      <c r="G19" s="6" t="s">
        <v>64</v>
      </c>
      <c r="H19" s="12">
        <v>1.2</v>
      </c>
      <c r="I19" s="71" t="s">
        <v>183</v>
      </c>
      <c r="J19" s="29" t="s">
        <v>32</v>
      </c>
    </row>
    <row r="20" spans="1:10" ht="47.25" x14ac:dyDescent="0.25">
      <c r="A20" s="6" t="s">
        <v>76</v>
      </c>
      <c r="B20" s="10" t="s">
        <v>54</v>
      </c>
      <c r="C20" s="38" t="s">
        <v>161</v>
      </c>
      <c r="D20" s="38" t="s">
        <v>128</v>
      </c>
      <c r="E20" s="41">
        <v>3829.6887299999994</v>
      </c>
      <c r="F20" s="41">
        <v>52</v>
      </c>
      <c r="G20" s="6" t="s">
        <v>64</v>
      </c>
      <c r="H20" s="12">
        <v>0.8</v>
      </c>
      <c r="I20" s="71" t="s">
        <v>184</v>
      </c>
      <c r="J20" s="29">
        <v>1</v>
      </c>
    </row>
    <row r="21" spans="1:10" ht="31.5" x14ac:dyDescent="0.25">
      <c r="A21" s="6" t="s">
        <v>77</v>
      </c>
      <c r="B21" s="10" t="s">
        <v>56</v>
      </c>
      <c r="C21" s="38" t="s">
        <v>161</v>
      </c>
      <c r="D21" s="38" t="s">
        <v>128</v>
      </c>
      <c r="E21" s="41">
        <v>4187.5631800000001</v>
      </c>
      <c r="F21" s="41">
        <v>52</v>
      </c>
      <c r="G21" s="6" t="s">
        <v>64</v>
      </c>
      <c r="H21" s="12">
        <v>1.08</v>
      </c>
      <c r="I21" s="71" t="s">
        <v>181</v>
      </c>
      <c r="J21" s="29">
        <v>1</v>
      </c>
    </row>
    <row r="22" spans="1:10" ht="31.5" x14ac:dyDescent="0.25">
      <c r="A22" s="6" t="s">
        <v>78</v>
      </c>
      <c r="B22" s="10" t="s">
        <v>61</v>
      </c>
      <c r="C22" s="38" t="s">
        <v>161</v>
      </c>
      <c r="D22" s="38" t="s">
        <v>128</v>
      </c>
      <c r="E22" s="41">
        <v>3357.38591</v>
      </c>
      <c r="F22" s="41">
        <v>52</v>
      </c>
      <c r="G22" s="6" t="s">
        <v>64</v>
      </c>
      <c r="H22" s="12">
        <v>1.0169999999999999</v>
      </c>
      <c r="I22" s="71" t="s">
        <v>183</v>
      </c>
      <c r="J22" s="29" t="s">
        <v>32</v>
      </c>
    </row>
    <row r="23" spans="1:10" ht="31.5" x14ac:dyDescent="0.25">
      <c r="A23" s="6" t="s">
        <v>79</v>
      </c>
      <c r="B23" s="10" t="s">
        <v>55</v>
      </c>
      <c r="C23" s="38" t="s">
        <v>161</v>
      </c>
      <c r="D23" s="38" t="s">
        <v>128</v>
      </c>
      <c r="E23" s="41">
        <v>5093.9250766666673</v>
      </c>
      <c r="F23" s="41">
        <v>52</v>
      </c>
      <c r="G23" s="6" t="s">
        <v>64</v>
      </c>
      <c r="H23" s="12">
        <v>2.5</v>
      </c>
      <c r="I23" s="71" t="s">
        <v>185</v>
      </c>
      <c r="J23" s="29">
        <v>1</v>
      </c>
    </row>
    <row r="24" spans="1:10" ht="47.25" x14ac:dyDescent="0.25">
      <c r="A24" s="6" t="s">
        <v>80</v>
      </c>
      <c r="B24" s="10" t="s">
        <v>60</v>
      </c>
      <c r="C24" s="38" t="s">
        <v>161</v>
      </c>
      <c r="D24" s="38" t="s">
        <v>128</v>
      </c>
      <c r="E24" s="41">
        <v>6192.3986799999993</v>
      </c>
      <c r="F24" s="41">
        <v>52</v>
      </c>
      <c r="G24" s="6" t="s">
        <v>64</v>
      </c>
      <c r="H24" s="12">
        <v>0.65</v>
      </c>
      <c r="I24" s="71" t="s">
        <v>186</v>
      </c>
      <c r="J24" s="29">
        <v>3</v>
      </c>
    </row>
    <row r="25" spans="1:10" ht="31.5" x14ac:dyDescent="0.25">
      <c r="A25" s="6" t="s">
        <v>81</v>
      </c>
      <c r="B25" s="10" t="s">
        <v>57</v>
      </c>
      <c r="C25" s="38" t="s">
        <v>161</v>
      </c>
      <c r="D25" s="38" t="s">
        <v>128</v>
      </c>
      <c r="E25" s="41">
        <v>3373.89345</v>
      </c>
      <c r="F25" s="41">
        <v>52</v>
      </c>
      <c r="G25" s="39" t="s">
        <v>66</v>
      </c>
      <c r="H25" s="12">
        <v>0.55500000000000005</v>
      </c>
      <c r="I25" s="71" t="s">
        <v>187</v>
      </c>
      <c r="J25" s="29">
        <v>1</v>
      </c>
    </row>
    <row r="26" spans="1:10" ht="31.5" x14ac:dyDescent="0.25">
      <c r="A26" s="6" t="s">
        <v>82</v>
      </c>
      <c r="B26" s="10" t="s">
        <v>58</v>
      </c>
      <c r="C26" s="38" t="s">
        <v>161</v>
      </c>
      <c r="D26" s="38" t="s">
        <v>128</v>
      </c>
      <c r="E26" s="41">
        <v>2121.5418008081201</v>
      </c>
      <c r="F26" s="41">
        <v>390.36594080812</v>
      </c>
      <c r="G26" s="6" t="s">
        <v>64</v>
      </c>
      <c r="H26" s="12">
        <v>2</v>
      </c>
      <c r="I26" s="71" t="s">
        <v>191</v>
      </c>
      <c r="J26" s="29" t="s">
        <v>32</v>
      </c>
    </row>
    <row r="27" spans="1:10" ht="31.5" x14ac:dyDescent="0.25">
      <c r="A27" s="6" t="s">
        <v>83</v>
      </c>
      <c r="B27" s="10" t="s">
        <v>59</v>
      </c>
      <c r="C27" s="38" t="s">
        <v>161</v>
      </c>
      <c r="D27" s="38" t="s">
        <v>128</v>
      </c>
      <c r="E27" s="41">
        <v>6978.8041666666677</v>
      </c>
      <c r="F27" s="41">
        <v>52</v>
      </c>
      <c r="G27" s="6" t="s">
        <v>64</v>
      </c>
      <c r="H27" s="12">
        <v>2</v>
      </c>
      <c r="I27" s="71" t="s">
        <v>188</v>
      </c>
      <c r="J27" s="29" t="s">
        <v>32</v>
      </c>
    </row>
    <row r="28" spans="1:10" ht="31.5" x14ac:dyDescent="0.25">
      <c r="A28" s="6" t="s">
        <v>84</v>
      </c>
      <c r="B28" s="10" t="s">
        <v>114</v>
      </c>
      <c r="C28" s="38" t="s">
        <v>161</v>
      </c>
      <c r="D28" s="38" t="s">
        <v>128</v>
      </c>
      <c r="E28" s="41">
        <v>14692.41</v>
      </c>
      <c r="F28" s="41">
        <v>12456.117129999999</v>
      </c>
      <c r="G28" s="6" t="s">
        <v>64</v>
      </c>
      <c r="H28" s="12">
        <v>2.0289999999999999</v>
      </c>
      <c r="I28" s="71" t="s">
        <v>189</v>
      </c>
      <c r="J28" s="29">
        <v>1</v>
      </c>
    </row>
    <row r="29" spans="1:10" ht="31.5" x14ac:dyDescent="0.25">
      <c r="A29" s="6" t="s">
        <v>85</v>
      </c>
      <c r="B29" s="10" t="s">
        <v>115</v>
      </c>
      <c r="C29" s="38" t="s">
        <v>161</v>
      </c>
      <c r="D29" s="38" t="s">
        <v>128</v>
      </c>
      <c r="E29" s="41">
        <v>2181.086666666667</v>
      </c>
      <c r="F29" s="41">
        <v>743.0919566666671</v>
      </c>
      <c r="G29" s="6" t="s">
        <v>64</v>
      </c>
      <c r="H29" s="12">
        <v>0.23</v>
      </c>
      <c r="I29" s="71" t="s">
        <v>142</v>
      </c>
      <c r="J29" s="29" t="s">
        <v>32</v>
      </c>
    </row>
    <row r="30" spans="1:10" x14ac:dyDescent="0.25">
      <c r="A30" s="6" t="s">
        <v>86</v>
      </c>
      <c r="B30" s="10" t="s">
        <v>162</v>
      </c>
      <c r="C30" s="38" t="s">
        <v>161</v>
      </c>
      <c r="D30" s="38" t="s">
        <v>128</v>
      </c>
      <c r="E30" s="41">
        <v>3804.5703399999998</v>
      </c>
      <c r="F30" s="41">
        <v>3804.5703399999998</v>
      </c>
      <c r="G30" s="6" t="s">
        <v>65</v>
      </c>
      <c r="H30" s="42">
        <v>0.98799999999999999</v>
      </c>
      <c r="I30" s="70" t="s">
        <v>138</v>
      </c>
      <c r="J30" s="43">
        <v>1</v>
      </c>
    </row>
    <row r="31" spans="1:10" x14ac:dyDescent="0.25">
      <c r="A31" s="6" t="s">
        <v>87</v>
      </c>
      <c r="B31" s="10" t="s">
        <v>163</v>
      </c>
      <c r="C31" s="38" t="s">
        <v>161</v>
      </c>
      <c r="D31" s="38" t="s">
        <v>128</v>
      </c>
      <c r="E31" s="41">
        <v>5280.5618800000002</v>
      </c>
      <c r="F31" s="41">
        <v>5280.5618800000002</v>
      </c>
      <c r="G31" s="6" t="s">
        <v>65</v>
      </c>
      <c r="H31" s="42">
        <v>1.5249999999999999</v>
      </c>
      <c r="I31" s="70" t="s">
        <v>138</v>
      </c>
      <c r="J31" s="43">
        <v>1</v>
      </c>
    </row>
    <row r="32" spans="1:10" x14ac:dyDescent="0.25">
      <c r="A32" s="6" t="s">
        <v>88</v>
      </c>
      <c r="B32" s="10" t="s">
        <v>164</v>
      </c>
      <c r="C32" s="38" t="s">
        <v>161</v>
      </c>
      <c r="D32" s="38" t="s">
        <v>128</v>
      </c>
      <c r="E32" s="41">
        <v>5177.3860000000004</v>
      </c>
      <c r="F32" s="41">
        <v>5177.3860000000004</v>
      </c>
      <c r="G32" s="6" t="s">
        <v>65</v>
      </c>
      <c r="H32" s="42">
        <v>1.448</v>
      </c>
      <c r="I32" s="70" t="s">
        <v>138</v>
      </c>
      <c r="J32" s="43">
        <v>1</v>
      </c>
    </row>
    <row r="33" spans="1:10" x14ac:dyDescent="0.25">
      <c r="A33" s="6" t="s">
        <v>89</v>
      </c>
      <c r="B33" s="10" t="s">
        <v>165</v>
      </c>
      <c r="C33" s="38" t="s">
        <v>161</v>
      </c>
      <c r="D33" s="38" t="s">
        <v>128</v>
      </c>
      <c r="E33" s="41">
        <v>7046.6322300000002</v>
      </c>
      <c r="F33" s="41">
        <v>7046.6322300000002</v>
      </c>
      <c r="G33" s="6" t="s">
        <v>65</v>
      </c>
      <c r="H33" s="12">
        <v>2</v>
      </c>
      <c r="I33" s="70" t="s">
        <v>138</v>
      </c>
      <c r="J33" s="29">
        <v>1</v>
      </c>
    </row>
    <row r="34" spans="1:10" x14ac:dyDescent="0.25">
      <c r="A34" s="6" t="s">
        <v>90</v>
      </c>
      <c r="B34" s="10" t="s">
        <v>166</v>
      </c>
      <c r="C34" s="38" t="s">
        <v>161</v>
      </c>
      <c r="D34" s="38" t="s">
        <v>128</v>
      </c>
      <c r="E34" s="41">
        <v>5181.3708900000001</v>
      </c>
      <c r="F34" s="41">
        <v>5181.3708900000001</v>
      </c>
      <c r="G34" s="6" t="s">
        <v>65</v>
      </c>
      <c r="H34" s="12">
        <v>1.5920000000000001</v>
      </c>
      <c r="I34" s="70" t="s">
        <v>138</v>
      </c>
      <c r="J34" s="29">
        <v>1</v>
      </c>
    </row>
    <row r="35" spans="1:10" x14ac:dyDescent="0.25">
      <c r="A35" s="6" t="s">
        <v>91</v>
      </c>
      <c r="B35" s="10" t="s">
        <v>167</v>
      </c>
      <c r="C35" s="38" t="s">
        <v>161</v>
      </c>
      <c r="D35" s="38" t="s">
        <v>128</v>
      </c>
      <c r="E35" s="41">
        <v>5181.3708900000001</v>
      </c>
      <c r="F35" s="41">
        <v>5181.3708900000001</v>
      </c>
      <c r="G35" s="6" t="s">
        <v>65</v>
      </c>
      <c r="H35" s="12">
        <v>1.4</v>
      </c>
      <c r="I35" s="70" t="s">
        <v>138</v>
      </c>
      <c r="J35" s="29">
        <v>1</v>
      </c>
    </row>
    <row r="36" spans="1:10" x14ac:dyDescent="0.25">
      <c r="A36" s="6" t="s">
        <v>92</v>
      </c>
      <c r="B36" s="10" t="s">
        <v>168</v>
      </c>
      <c r="C36" s="38" t="s">
        <v>161</v>
      </c>
      <c r="D36" s="38" t="s">
        <v>128</v>
      </c>
      <c r="E36" s="41">
        <v>8811.7506099999991</v>
      </c>
      <c r="F36" s="41">
        <v>8811.7506099999991</v>
      </c>
      <c r="G36" s="6" t="s">
        <v>65</v>
      </c>
      <c r="H36" s="12">
        <v>3</v>
      </c>
      <c r="I36" s="71" t="s">
        <v>193</v>
      </c>
      <c r="J36" s="29">
        <v>1</v>
      </c>
    </row>
    <row r="37" spans="1:10" x14ac:dyDescent="0.25">
      <c r="A37" s="6" t="s">
        <v>93</v>
      </c>
      <c r="B37" s="10" t="s">
        <v>50</v>
      </c>
      <c r="C37" s="38" t="s">
        <v>161</v>
      </c>
      <c r="D37" s="38" t="s">
        <v>128</v>
      </c>
      <c r="E37" s="41">
        <v>3743.9430000000002</v>
      </c>
      <c r="F37" s="41">
        <v>3743.9430000000002</v>
      </c>
      <c r="G37" s="6" t="s">
        <v>65</v>
      </c>
      <c r="H37" s="12" t="s">
        <v>32</v>
      </c>
      <c r="I37" s="12" t="s">
        <v>32</v>
      </c>
      <c r="J37" s="12" t="s">
        <v>32</v>
      </c>
    </row>
    <row r="38" spans="1:10" ht="31.5" x14ac:dyDescent="0.25">
      <c r="A38" s="6" t="s">
        <v>171</v>
      </c>
      <c r="B38" s="10" t="s">
        <v>58</v>
      </c>
      <c r="C38" s="38" t="s">
        <v>161</v>
      </c>
      <c r="D38" s="38" t="s">
        <v>128</v>
      </c>
      <c r="E38" s="41">
        <v>3751.7457000000004</v>
      </c>
      <c r="F38" s="41">
        <v>3751.7457000000004</v>
      </c>
      <c r="G38" s="6" t="s">
        <v>65</v>
      </c>
      <c r="H38" s="12" t="s">
        <v>32</v>
      </c>
      <c r="I38" s="12" t="s">
        <v>32</v>
      </c>
      <c r="J38" s="12" t="s">
        <v>32</v>
      </c>
    </row>
    <row r="39" spans="1:10" ht="31.5" x14ac:dyDescent="0.25">
      <c r="A39" s="6" t="s">
        <v>172</v>
      </c>
      <c r="B39" s="10" t="s">
        <v>169</v>
      </c>
      <c r="C39" s="38" t="s">
        <v>174</v>
      </c>
      <c r="D39" s="38" t="s">
        <v>128</v>
      </c>
      <c r="E39" s="41">
        <v>1100</v>
      </c>
      <c r="F39" s="41">
        <v>1100</v>
      </c>
      <c r="G39" s="6" t="s">
        <v>65</v>
      </c>
      <c r="H39" s="12" t="s">
        <v>32</v>
      </c>
      <c r="I39" s="12" t="s">
        <v>32</v>
      </c>
      <c r="J39" s="12" t="s">
        <v>32</v>
      </c>
    </row>
    <row r="40" spans="1:10" ht="31.5" x14ac:dyDescent="0.25">
      <c r="A40" s="6" t="s">
        <v>173</v>
      </c>
      <c r="B40" s="10" t="s">
        <v>170</v>
      </c>
      <c r="C40" s="38" t="s">
        <v>174</v>
      </c>
      <c r="D40" s="38" t="s">
        <v>128</v>
      </c>
      <c r="E40" s="41">
        <v>1100</v>
      </c>
      <c r="F40" s="41">
        <v>1100</v>
      </c>
      <c r="G40" s="6" t="s">
        <v>65</v>
      </c>
      <c r="H40" s="12" t="s">
        <v>32</v>
      </c>
      <c r="I40" s="12" t="s">
        <v>32</v>
      </c>
      <c r="J40" s="12" t="s">
        <v>32</v>
      </c>
    </row>
    <row r="41" spans="1:10" s="57" customFormat="1" ht="78.75" x14ac:dyDescent="0.25">
      <c r="A41" s="18" t="s">
        <v>26</v>
      </c>
      <c r="B41" s="19" t="s">
        <v>19</v>
      </c>
      <c r="C41" s="21" t="s">
        <v>161</v>
      </c>
      <c r="D41" s="21" t="s">
        <v>128</v>
      </c>
      <c r="E41" s="20">
        <f>E42+E43</f>
        <v>117834.52</v>
      </c>
      <c r="F41" s="20">
        <f>F42+F43</f>
        <v>117834.52</v>
      </c>
      <c r="G41" s="23" t="s">
        <v>175</v>
      </c>
      <c r="H41" s="27" t="s">
        <v>32</v>
      </c>
      <c r="I41" s="21" t="s">
        <v>32</v>
      </c>
      <c r="J41" s="28" t="s">
        <v>32</v>
      </c>
    </row>
    <row r="42" spans="1:10" s="44" customFormat="1" ht="63" x14ac:dyDescent="0.25">
      <c r="A42" s="39" t="s">
        <v>129</v>
      </c>
      <c r="B42" s="40" t="s">
        <v>35</v>
      </c>
      <c r="C42" s="58" t="s">
        <v>161</v>
      </c>
      <c r="D42" s="58" t="s">
        <v>128</v>
      </c>
      <c r="E42" s="41">
        <v>2983.67</v>
      </c>
      <c r="F42" s="41">
        <v>2983.67</v>
      </c>
      <c r="G42" s="39" t="s">
        <v>35</v>
      </c>
      <c r="H42" s="22" t="s">
        <v>32</v>
      </c>
      <c r="I42" s="22" t="s">
        <v>32</v>
      </c>
      <c r="J42" s="22" t="s">
        <v>32</v>
      </c>
    </row>
    <row r="43" spans="1:10" s="44" customFormat="1" ht="31.5" x14ac:dyDescent="0.25">
      <c r="A43" s="39" t="s">
        <v>130</v>
      </c>
      <c r="B43" s="40" t="s">
        <v>153</v>
      </c>
      <c r="C43" s="58" t="s">
        <v>161</v>
      </c>
      <c r="D43" s="58" t="s">
        <v>128</v>
      </c>
      <c r="E43" s="41">
        <v>114850.85</v>
      </c>
      <c r="F43" s="41">
        <v>114850.85</v>
      </c>
      <c r="G43" s="39" t="s">
        <v>144</v>
      </c>
      <c r="H43" s="22" t="s">
        <v>32</v>
      </c>
      <c r="I43" s="22" t="s">
        <v>32</v>
      </c>
      <c r="J43" s="22" t="s">
        <v>32</v>
      </c>
    </row>
    <row r="44" spans="1:10" s="16" customFormat="1" x14ac:dyDescent="0.25">
      <c r="A44" s="6" t="s">
        <v>28</v>
      </c>
      <c r="B44" s="14" t="s">
        <v>20</v>
      </c>
      <c r="C44" s="22" t="s">
        <v>32</v>
      </c>
      <c r="D44" s="22" t="s">
        <v>32</v>
      </c>
      <c r="E44" s="15">
        <v>0</v>
      </c>
      <c r="F44" s="15">
        <v>0</v>
      </c>
      <c r="G44" s="26" t="s">
        <v>32</v>
      </c>
      <c r="H44" s="22" t="s">
        <v>32</v>
      </c>
      <c r="I44" s="22" t="s">
        <v>32</v>
      </c>
      <c r="J44" s="22" t="s">
        <v>32</v>
      </c>
    </row>
    <row r="45" spans="1:10" s="16" customFormat="1" ht="31.5" x14ac:dyDescent="0.25">
      <c r="A45" s="18" t="s">
        <v>29</v>
      </c>
      <c r="B45" s="19" t="s">
        <v>21</v>
      </c>
      <c r="C45" s="21" t="s">
        <v>161</v>
      </c>
      <c r="D45" s="21" t="s">
        <v>128</v>
      </c>
      <c r="E45" s="20">
        <v>33405.620000000003</v>
      </c>
      <c r="F45" s="20">
        <v>33405.620000000003</v>
      </c>
      <c r="G45" s="23" t="s">
        <v>36</v>
      </c>
      <c r="H45" s="27"/>
      <c r="I45" s="21"/>
      <c r="J45" s="28"/>
    </row>
    <row r="46" spans="1:10" s="16" customFormat="1" x14ac:dyDescent="0.25">
      <c r="A46" s="2" t="s">
        <v>30</v>
      </c>
      <c r="B46" s="14" t="s">
        <v>22</v>
      </c>
      <c r="C46" s="22" t="s">
        <v>32</v>
      </c>
      <c r="D46" s="22" t="s">
        <v>32</v>
      </c>
      <c r="E46" s="15">
        <v>0</v>
      </c>
      <c r="F46" s="15">
        <v>0</v>
      </c>
      <c r="G46" s="25" t="s">
        <v>32</v>
      </c>
      <c r="H46" s="22" t="s">
        <v>32</v>
      </c>
      <c r="I46" s="22" t="s">
        <v>32</v>
      </c>
      <c r="J46" s="22" t="s">
        <v>32</v>
      </c>
    </row>
    <row r="47" spans="1:10" s="16" customFormat="1" x14ac:dyDescent="0.25">
      <c r="A47" s="2" t="s">
        <v>31</v>
      </c>
      <c r="B47" s="14" t="s">
        <v>23</v>
      </c>
      <c r="C47" s="22" t="s">
        <v>32</v>
      </c>
      <c r="D47" s="22" t="s">
        <v>32</v>
      </c>
      <c r="E47" s="15">
        <v>0</v>
      </c>
      <c r="F47" s="15">
        <v>0</v>
      </c>
      <c r="G47" s="25" t="s">
        <v>32</v>
      </c>
      <c r="H47" s="22" t="s">
        <v>32</v>
      </c>
      <c r="I47" s="22" t="s">
        <v>32</v>
      </c>
      <c r="J47" s="22" t="s">
        <v>32</v>
      </c>
    </row>
    <row r="48" spans="1:10" ht="30.75" customHeight="1" x14ac:dyDescent="0.25">
      <c r="A48" s="18" t="s">
        <v>176</v>
      </c>
      <c r="B48" s="19" t="s">
        <v>177</v>
      </c>
      <c r="C48" s="21" t="s">
        <v>161</v>
      </c>
      <c r="D48" s="21" t="s">
        <v>128</v>
      </c>
      <c r="E48" s="20">
        <v>696</v>
      </c>
      <c r="F48" s="20">
        <v>696</v>
      </c>
      <c r="G48" s="23" t="s">
        <v>36</v>
      </c>
      <c r="H48" s="27"/>
      <c r="I48" s="21"/>
      <c r="J48" s="28"/>
    </row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25" right="0.25" top="0.75" bottom="0.75" header="0.3" footer="0.3"/>
  <pageSetup paperSize="9" scale="56" fitToHeight="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pane ySplit="7" topLeftCell="A8" activePane="bottomLeft" state="frozen"/>
      <selection pane="bottomLeft" sqref="A1:XFD1048576"/>
    </sheetView>
  </sheetViews>
  <sheetFormatPr defaultRowHeight="15.75" x14ac:dyDescent="0.25"/>
  <cols>
    <col min="1" max="1" width="9.140625" style="5"/>
    <col min="2" max="2" width="55.85546875" style="13" customWidth="1"/>
    <col min="3" max="3" width="20.42578125" style="4" customWidth="1"/>
    <col min="4" max="4" width="19.5703125" style="4" customWidth="1"/>
    <col min="5" max="5" width="22.5703125" style="9" bestFit="1" customWidth="1"/>
    <col min="6" max="6" width="20.7109375" style="9" bestFit="1" customWidth="1"/>
    <col min="7" max="7" width="32.7109375" style="5" customWidth="1"/>
    <col min="8" max="8" width="21.85546875" style="4" customWidth="1"/>
    <col min="9" max="9" width="28" style="4" customWidth="1"/>
    <col min="10" max="10" width="21.140625" style="4" customWidth="1"/>
    <col min="11" max="16384" width="9.140625" style="9"/>
  </cols>
  <sheetData>
    <row r="1" spans="1:10" x14ac:dyDescent="0.25">
      <c r="G1" s="92" t="s">
        <v>109</v>
      </c>
      <c r="H1" s="92"/>
      <c r="I1" s="92"/>
      <c r="J1" s="92"/>
    </row>
    <row r="3" spans="1:10" x14ac:dyDescent="0.25">
      <c r="A3" s="93" t="s">
        <v>178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66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69" customFormat="1" ht="47.25" x14ac:dyDescent="0.25">
      <c r="A6" s="94"/>
      <c r="B6" s="94"/>
      <c r="C6" s="67" t="s">
        <v>5</v>
      </c>
      <c r="D6" s="67" t="s">
        <v>6</v>
      </c>
      <c r="E6" s="67" t="s">
        <v>8</v>
      </c>
      <c r="F6" s="67" t="s">
        <v>9</v>
      </c>
      <c r="G6" s="67" t="s">
        <v>10</v>
      </c>
      <c r="H6" s="67" t="s">
        <v>12</v>
      </c>
      <c r="I6" s="67" t="s">
        <v>13</v>
      </c>
      <c r="J6" s="67" t="s">
        <v>14</v>
      </c>
    </row>
    <row r="7" spans="1:10" s="16" customFormat="1" x14ac:dyDescent="0.25">
      <c r="A7" s="67">
        <v>1</v>
      </c>
      <c r="B7" s="67">
        <v>2</v>
      </c>
      <c r="C7" s="68">
        <v>3</v>
      </c>
      <c r="D7" s="68">
        <v>4</v>
      </c>
      <c r="E7" s="68">
        <v>5</v>
      </c>
      <c r="F7" s="68">
        <v>6</v>
      </c>
      <c r="G7" s="67">
        <v>7</v>
      </c>
      <c r="H7" s="68">
        <v>8</v>
      </c>
      <c r="I7" s="68">
        <v>9</v>
      </c>
      <c r="J7" s="68">
        <v>10</v>
      </c>
    </row>
    <row r="8" spans="1:10" s="57" customFormat="1" ht="21" customHeight="1" x14ac:dyDescent="0.25">
      <c r="A8" s="18" t="s">
        <v>15</v>
      </c>
      <c r="B8" s="19" t="s">
        <v>16</v>
      </c>
      <c r="C8" s="21"/>
      <c r="D8" s="21"/>
      <c r="E8" s="20">
        <f>E9+E44</f>
        <v>319759.25254070776</v>
      </c>
      <c r="F8" s="20">
        <f>F9+F44</f>
        <v>231464.44567404111</v>
      </c>
      <c r="G8" s="18"/>
      <c r="H8" s="27" t="s">
        <v>32</v>
      </c>
      <c r="I8" s="21" t="s">
        <v>32</v>
      </c>
      <c r="J8" s="28" t="s">
        <v>32</v>
      </c>
    </row>
    <row r="9" spans="1:10" s="57" customFormat="1" ht="36.75" customHeight="1" x14ac:dyDescent="0.25">
      <c r="A9" s="18" t="s">
        <v>24</v>
      </c>
      <c r="B9" s="19" t="s">
        <v>17</v>
      </c>
      <c r="C9" s="21"/>
      <c r="D9" s="21"/>
      <c r="E9" s="20">
        <f>E10+E40+E47</f>
        <v>287354.33254070778</v>
      </c>
      <c r="F9" s="20">
        <f>F10+F40+F47</f>
        <v>199059.52567404113</v>
      </c>
      <c r="G9" s="18"/>
      <c r="H9" s="27" t="s">
        <v>32</v>
      </c>
      <c r="I9" s="21" t="s">
        <v>32</v>
      </c>
      <c r="J9" s="28" t="s">
        <v>32</v>
      </c>
    </row>
    <row r="10" spans="1:10" s="57" customFormat="1" ht="34.5" customHeight="1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E11+E12+E13+E14+E15+E16+E17+E18+E19+E20+E21+E22+E23+E24+E25+E26+E27+E28+E29+E30+E31+E32+E34+E33+E35+E36+E37+E38+E39</f>
        <v>154322.62254070776</v>
      </c>
      <c r="F10" s="20">
        <f>F11+F12+F13+F14+F15+F16+F17+F18+F19+F20+F21+F22+F23+F24+F25+F26+F27+F28+F29+F30+F31+F32+F34+F33+F35+F36+F37+F38+F39</f>
        <v>66027.815674041121</v>
      </c>
      <c r="G10" s="23" t="s">
        <v>66</v>
      </c>
      <c r="H10" s="27"/>
      <c r="I10" s="27"/>
      <c r="J10" s="28"/>
    </row>
    <row r="11" spans="1:10" s="44" customFormat="1" x14ac:dyDescent="0.25">
      <c r="A11" s="6" t="s">
        <v>25</v>
      </c>
      <c r="B11" s="40" t="s">
        <v>116</v>
      </c>
      <c r="C11" s="38" t="s">
        <v>161</v>
      </c>
      <c r="D11" s="38" t="s">
        <v>180</v>
      </c>
      <c r="E11" s="41">
        <v>2585.2936675295769</v>
      </c>
      <c r="F11" s="41">
        <v>502.52768752957684</v>
      </c>
      <c r="G11" s="6" t="s">
        <v>64</v>
      </c>
      <c r="H11" s="42">
        <v>0.67</v>
      </c>
      <c r="I11" s="70">
        <v>90.89</v>
      </c>
      <c r="J11" s="43" t="s">
        <v>32</v>
      </c>
    </row>
    <row r="12" spans="1:10" s="44" customFormat="1" x14ac:dyDescent="0.25">
      <c r="A12" s="6" t="s">
        <v>68</v>
      </c>
      <c r="B12" s="40" t="s">
        <v>51</v>
      </c>
      <c r="C12" s="38" t="s">
        <v>180</v>
      </c>
      <c r="D12" s="38" t="s">
        <v>174</v>
      </c>
      <c r="E12" s="41">
        <v>6268.6889299999993</v>
      </c>
      <c r="F12" s="41">
        <v>254</v>
      </c>
      <c r="G12" s="6" t="s">
        <v>64</v>
      </c>
      <c r="H12" s="42">
        <v>2.15</v>
      </c>
      <c r="I12" s="70" t="s">
        <v>181</v>
      </c>
      <c r="J12" s="43">
        <v>1</v>
      </c>
    </row>
    <row r="13" spans="1:10" x14ac:dyDescent="0.25">
      <c r="A13" s="6" t="s">
        <v>69</v>
      </c>
      <c r="B13" s="10" t="s">
        <v>52</v>
      </c>
      <c r="C13" s="38" t="s">
        <v>180</v>
      </c>
      <c r="D13" s="38" t="s">
        <v>174</v>
      </c>
      <c r="E13" s="41">
        <v>20013.391063333333</v>
      </c>
      <c r="F13" s="41">
        <v>254</v>
      </c>
      <c r="G13" s="6" t="s">
        <v>64</v>
      </c>
      <c r="H13" s="12">
        <v>7.6</v>
      </c>
      <c r="I13" s="71" t="s">
        <v>181</v>
      </c>
      <c r="J13" s="29">
        <v>1</v>
      </c>
    </row>
    <row r="14" spans="1:10" x14ac:dyDescent="0.25">
      <c r="A14" s="6" t="s">
        <v>70</v>
      </c>
      <c r="B14" s="10" t="s">
        <v>62</v>
      </c>
      <c r="C14" s="38" t="s">
        <v>180</v>
      </c>
      <c r="D14" s="38" t="s">
        <v>174</v>
      </c>
      <c r="E14" s="41">
        <v>3086.35167</v>
      </c>
      <c r="F14" s="41">
        <v>165.41499999999999</v>
      </c>
      <c r="G14" s="6" t="s">
        <v>64</v>
      </c>
      <c r="H14" s="12">
        <v>1.3154999999999999</v>
      </c>
      <c r="I14" s="71" t="s">
        <v>182</v>
      </c>
      <c r="J14" s="29" t="s">
        <v>32</v>
      </c>
    </row>
    <row r="15" spans="1:10" x14ac:dyDescent="0.25">
      <c r="A15" s="6" t="s">
        <v>71</v>
      </c>
      <c r="B15" s="10" t="s">
        <v>63</v>
      </c>
      <c r="C15" s="38" t="s">
        <v>180</v>
      </c>
      <c r="D15" s="38" t="s">
        <v>174</v>
      </c>
      <c r="E15" s="41">
        <v>5699.2047699999994</v>
      </c>
      <c r="F15" s="41">
        <v>211</v>
      </c>
      <c r="G15" s="6" t="s">
        <v>64</v>
      </c>
      <c r="H15" s="12">
        <v>2.1669999999999998</v>
      </c>
      <c r="I15" s="71" t="s">
        <v>137</v>
      </c>
      <c r="J15" s="29" t="s">
        <v>32</v>
      </c>
    </row>
    <row r="16" spans="1:10" ht="31.5" x14ac:dyDescent="0.25">
      <c r="A16" s="6" t="s">
        <v>72</v>
      </c>
      <c r="B16" s="10" t="s">
        <v>113</v>
      </c>
      <c r="C16" s="38" t="s">
        <v>180</v>
      </c>
      <c r="D16" s="38" t="s">
        <v>174</v>
      </c>
      <c r="E16" s="41">
        <v>3826.1821299999997</v>
      </c>
      <c r="F16" s="41">
        <v>165.41499999999999</v>
      </c>
      <c r="G16" s="6" t="s">
        <v>64</v>
      </c>
      <c r="H16" s="12">
        <v>1.2</v>
      </c>
      <c r="I16" s="71" t="s">
        <v>183</v>
      </c>
      <c r="J16" s="29" t="s">
        <v>32</v>
      </c>
    </row>
    <row r="17" spans="1:10" ht="47.25" x14ac:dyDescent="0.25">
      <c r="A17" s="6" t="s">
        <v>73</v>
      </c>
      <c r="B17" s="10" t="s">
        <v>54</v>
      </c>
      <c r="C17" s="38" t="s">
        <v>180</v>
      </c>
      <c r="D17" s="38" t="s">
        <v>174</v>
      </c>
      <c r="E17" s="41">
        <v>3853.6887299999994</v>
      </c>
      <c r="F17" s="41">
        <v>76</v>
      </c>
      <c r="G17" s="6" t="s">
        <v>64</v>
      </c>
      <c r="H17" s="12">
        <v>0.8</v>
      </c>
      <c r="I17" s="71" t="s">
        <v>184</v>
      </c>
      <c r="J17" s="29">
        <v>1</v>
      </c>
    </row>
    <row r="18" spans="1:10" ht="31.5" x14ac:dyDescent="0.25">
      <c r="A18" s="6" t="s">
        <v>74</v>
      </c>
      <c r="B18" s="10" t="s">
        <v>56</v>
      </c>
      <c r="C18" s="38" t="s">
        <v>180</v>
      </c>
      <c r="D18" s="38" t="s">
        <v>174</v>
      </c>
      <c r="E18" s="41">
        <v>4273.5631800000001</v>
      </c>
      <c r="F18" s="41">
        <v>138</v>
      </c>
      <c r="G18" s="6" t="s">
        <v>64</v>
      </c>
      <c r="H18" s="12">
        <v>1.08</v>
      </c>
      <c r="I18" s="71" t="s">
        <v>181</v>
      </c>
      <c r="J18" s="29">
        <v>1</v>
      </c>
    </row>
    <row r="19" spans="1:10" ht="31.5" x14ac:dyDescent="0.25">
      <c r="A19" s="6" t="s">
        <v>75</v>
      </c>
      <c r="B19" s="10" t="s">
        <v>61</v>
      </c>
      <c r="C19" s="38" t="s">
        <v>180</v>
      </c>
      <c r="D19" s="38" t="s">
        <v>174</v>
      </c>
      <c r="E19" s="41">
        <v>3396.38591</v>
      </c>
      <c r="F19" s="41">
        <v>91</v>
      </c>
      <c r="G19" s="6" t="s">
        <v>64</v>
      </c>
      <c r="H19" s="12">
        <v>1.0169999999999999</v>
      </c>
      <c r="I19" s="71" t="s">
        <v>183</v>
      </c>
      <c r="J19" s="29" t="s">
        <v>32</v>
      </c>
    </row>
    <row r="20" spans="1:10" ht="31.5" x14ac:dyDescent="0.25">
      <c r="A20" s="6" t="s">
        <v>76</v>
      </c>
      <c r="B20" s="10" t="s">
        <v>55</v>
      </c>
      <c r="C20" s="38" t="s">
        <v>180</v>
      </c>
      <c r="D20" s="38" t="s">
        <v>174</v>
      </c>
      <c r="E20" s="41">
        <v>5219.9250766666664</v>
      </c>
      <c r="F20" s="41">
        <v>178</v>
      </c>
      <c r="G20" s="6" t="s">
        <v>64</v>
      </c>
      <c r="H20" s="12">
        <v>2.5</v>
      </c>
      <c r="I20" s="71" t="s">
        <v>185</v>
      </c>
      <c r="J20" s="29">
        <v>1</v>
      </c>
    </row>
    <row r="21" spans="1:10" ht="47.25" x14ac:dyDescent="0.25">
      <c r="A21" s="6" t="s">
        <v>77</v>
      </c>
      <c r="B21" s="10" t="s">
        <v>60</v>
      </c>
      <c r="C21" s="38" t="s">
        <v>180</v>
      </c>
      <c r="D21" s="38" t="s">
        <v>174</v>
      </c>
      <c r="E21" s="41">
        <v>6280.3986799999993</v>
      </c>
      <c r="F21" s="41">
        <v>140</v>
      </c>
      <c r="G21" s="6" t="s">
        <v>64</v>
      </c>
      <c r="H21" s="12">
        <v>0.65</v>
      </c>
      <c r="I21" s="71" t="s">
        <v>186</v>
      </c>
      <c r="J21" s="29">
        <v>3</v>
      </c>
    </row>
    <row r="22" spans="1:10" ht="31.5" x14ac:dyDescent="0.25">
      <c r="A22" s="6" t="s">
        <v>78</v>
      </c>
      <c r="B22" s="10" t="s">
        <v>57</v>
      </c>
      <c r="C22" s="38" t="s">
        <v>180</v>
      </c>
      <c r="D22" s="38" t="s">
        <v>174</v>
      </c>
      <c r="E22" s="41">
        <v>3381.89345</v>
      </c>
      <c r="F22" s="41">
        <v>60</v>
      </c>
      <c r="G22" s="6" t="s">
        <v>64</v>
      </c>
      <c r="H22" s="12">
        <v>0.55500000000000005</v>
      </c>
      <c r="I22" s="71" t="s">
        <v>187</v>
      </c>
      <c r="J22" s="29">
        <v>1</v>
      </c>
    </row>
    <row r="23" spans="1:10" ht="31.5" x14ac:dyDescent="0.25">
      <c r="A23" s="6" t="s">
        <v>79</v>
      </c>
      <c r="B23" s="10" t="s">
        <v>59</v>
      </c>
      <c r="C23" s="38" t="s">
        <v>180</v>
      </c>
      <c r="D23" s="38" t="s">
        <v>174</v>
      </c>
      <c r="E23" s="41">
        <v>7137.8041666666668</v>
      </c>
      <c r="F23" s="41">
        <v>211</v>
      </c>
      <c r="G23" s="6" t="s">
        <v>64</v>
      </c>
      <c r="H23" s="12">
        <v>2</v>
      </c>
      <c r="I23" s="71" t="s">
        <v>188</v>
      </c>
      <c r="J23" s="29" t="s">
        <v>32</v>
      </c>
    </row>
    <row r="24" spans="1:10" ht="31.5" x14ac:dyDescent="0.25">
      <c r="A24" s="6" t="s">
        <v>80</v>
      </c>
      <c r="B24" s="10" t="s">
        <v>114</v>
      </c>
      <c r="C24" s="38" t="s">
        <v>180</v>
      </c>
      <c r="D24" s="38" t="s">
        <v>174</v>
      </c>
      <c r="E24" s="41">
        <v>3083.9494238984544</v>
      </c>
      <c r="F24" s="41">
        <v>847.65655389845415</v>
      </c>
      <c r="G24" s="6" t="s">
        <v>64</v>
      </c>
      <c r="H24" s="12">
        <v>2.0289999999999999</v>
      </c>
      <c r="I24" s="71" t="s">
        <v>189</v>
      </c>
      <c r="J24" s="29">
        <v>1</v>
      </c>
    </row>
    <row r="25" spans="1:10" x14ac:dyDescent="0.25">
      <c r="A25" s="6" t="s">
        <v>81</v>
      </c>
      <c r="B25" s="10" t="s">
        <v>50</v>
      </c>
      <c r="C25" s="38" t="s">
        <v>180</v>
      </c>
      <c r="D25" s="38" t="s">
        <v>128</v>
      </c>
      <c r="E25" s="41">
        <v>6561.9473340610002</v>
      </c>
      <c r="F25" s="41">
        <v>4237.6183340610005</v>
      </c>
      <c r="G25" s="6" t="s">
        <v>64</v>
      </c>
      <c r="H25" s="12">
        <v>2.8588</v>
      </c>
      <c r="I25" s="71" t="s">
        <v>190</v>
      </c>
      <c r="J25" s="29" t="s">
        <v>32</v>
      </c>
    </row>
    <row r="26" spans="1:10" ht="31.5" x14ac:dyDescent="0.25">
      <c r="A26" s="6" t="s">
        <v>82</v>
      </c>
      <c r="B26" s="10" t="s">
        <v>58</v>
      </c>
      <c r="C26" s="38" t="s">
        <v>180</v>
      </c>
      <c r="D26" s="38" t="s">
        <v>128</v>
      </c>
      <c r="E26" s="41">
        <v>5873.2875008081201</v>
      </c>
      <c r="F26" s="41">
        <v>4142.1116408081207</v>
      </c>
      <c r="G26" s="6" t="s">
        <v>64</v>
      </c>
      <c r="H26" s="12">
        <v>2</v>
      </c>
      <c r="I26" s="71" t="s">
        <v>191</v>
      </c>
      <c r="J26" s="29" t="s">
        <v>32</v>
      </c>
    </row>
    <row r="27" spans="1:10" x14ac:dyDescent="0.25">
      <c r="A27" s="6" t="s">
        <v>83</v>
      </c>
      <c r="B27" s="10" t="s">
        <v>49</v>
      </c>
      <c r="C27" s="38" t="s">
        <v>180</v>
      </c>
      <c r="D27" s="38" t="s">
        <v>174</v>
      </c>
      <c r="E27" s="41">
        <v>3695.2422000000001</v>
      </c>
      <c r="F27" s="41">
        <v>134</v>
      </c>
      <c r="G27" s="6" t="s">
        <v>64</v>
      </c>
      <c r="H27" s="12">
        <v>1.2889999999999999</v>
      </c>
      <c r="I27" s="71" t="s">
        <v>192</v>
      </c>
      <c r="J27" s="29" t="s">
        <v>32</v>
      </c>
    </row>
    <row r="28" spans="1:10" x14ac:dyDescent="0.25">
      <c r="A28" s="6" t="s">
        <v>84</v>
      </c>
      <c r="B28" s="10" t="s">
        <v>127</v>
      </c>
      <c r="C28" s="38" t="s">
        <v>180</v>
      </c>
      <c r="D28" s="38" t="s">
        <v>174</v>
      </c>
      <c r="E28" s="41">
        <v>4930.5837910773089</v>
      </c>
      <c r="F28" s="41">
        <v>503.22530107730938</v>
      </c>
      <c r="G28" s="6" t="s">
        <v>64</v>
      </c>
      <c r="H28" s="12">
        <v>12.5</v>
      </c>
      <c r="I28" s="71" t="s">
        <v>143</v>
      </c>
      <c r="J28" s="29">
        <v>2</v>
      </c>
    </row>
    <row r="29" spans="1:10" ht="31.5" x14ac:dyDescent="0.25">
      <c r="A29" s="6" t="s">
        <v>85</v>
      </c>
      <c r="B29" s="10" t="s">
        <v>115</v>
      </c>
      <c r="C29" s="38" t="s">
        <v>180</v>
      </c>
      <c r="D29" s="38" t="s">
        <v>128</v>
      </c>
      <c r="E29" s="41">
        <v>2216.086666666667</v>
      </c>
      <c r="F29" s="41">
        <v>778.0919566666671</v>
      </c>
      <c r="G29" s="6" t="s">
        <v>64</v>
      </c>
      <c r="H29" s="12">
        <v>0.23</v>
      </c>
      <c r="I29" s="71" t="s">
        <v>142</v>
      </c>
      <c r="J29" s="29" t="s">
        <v>32</v>
      </c>
    </row>
    <row r="30" spans="1:10" s="44" customFormat="1" x14ac:dyDescent="0.25">
      <c r="A30" s="39" t="s">
        <v>86</v>
      </c>
      <c r="B30" s="40" t="s">
        <v>164</v>
      </c>
      <c r="C30" s="38" t="s">
        <v>180</v>
      </c>
      <c r="D30" s="38" t="s">
        <v>128</v>
      </c>
      <c r="E30" s="41">
        <v>4248.2127199999995</v>
      </c>
      <c r="F30" s="41">
        <v>4248.2127200000004</v>
      </c>
      <c r="G30" s="39" t="s">
        <v>65</v>
      </c>
      <c r="H30" s="42">
        <v>1.448</v>
      </c>
      <c r="I30" s="70" t="s">
        <v>138</v>
      </c>
      <c r="J30" s="43">
        <v>1</v>
      </c>
    </row>
    <row r="31" spans="1:10" s="44" customFormat="1" x14ac:dyDescent="0.25">
      <c r="A31" s="39" t="s">
        <v>87</v>
      </c>
      <c r="B31" s="40" t="s">
        <v>162</v>
      </c>
      <c r="C31" s="38" t="s">
        <v>180</v>
      </c>
      <c r="D31" s="38" t="s">
        <v>128</v>
      </c>
      <c r="E31" s="41">
        <v>8797.8433199999999</v>
      </c>
      <c r="F31" s="41">
        <v>8797.8433199999999</v>
      </c>
      <c r="G31" s="39" t="s">
        <v>65</v>
      </c>
      <c r="H31" s="42">
        <v>0.98799999999999999</v>
      </c>
      <c r="I31" s="70" t="s">
        <v>138</v>
      </c>
      <c r="J31" s="43">
        <v>1</v>
      </c>
    </row>
    <row r="32" spans="1:10" s="44" customFormat="1" x14ac:dyDescent="0.25">
      <c r="A32" s="39" t="s">
        <v>88</v>
      </c>
      <c r="B32" s="40" t="s">
        <v>163</v>
      </c>
      <c r="C32" s="38" t="s">
        <v>180</v>
      </c>
      <c r="D32" s="38" t="s">
        <v>128</v>
      </c>
      <c r="E32" s="41">
        <v>8603.102719999999</v>
      </c>
      <c r="F32" s="41">
        <v>8603.102719999999</v>
      </c>
      <c r="G32" s="39" t="s">
        <v>65</v>
      </c>
      <c r="H32" s="42">
        <v>1.5249999999999999</v>
      </c>
      <c r="I32" s="70" t="s">
        <v>138</v>
      </c>
      <c r="J32" s="43">
        <v>1</v>
      </c>
    </row>
    <row r="33" spans="1:10" s="44" customFormat="1" x14ac:dyDescent="0.25">
      <c r="A33" s="39" t="s">
        <v>89</v>
      </c>
      <c r="B33" s="40" t="s">
        <v>165</v>
      </c>
      <c r="C33" s="38" t="s">
        <v>180</v>
      </c>
      <c r="D33" s="38" t="s">
        <v>128</v>
      </c>
      <c r="E33" s="41">
        <v>8145.81</v>
      </c>
      <c r="F33" s="41">
        <v>8145.81</v>
      </c>
      <c r="G33" s="39" t="s">
        <v>65</v>
      </c>
      <c r="H33" s="12">
        <v>2</v>
      </c>
      <c r="I33" s="70" t="s">
        <v>138</v>
      </c>
      <c r="J33" s="29">
        <v>1</v>
      </c>
    </row>
    <row r="34" spans="1:10" x14ac:dyDescent="0.25">
      <c r="A34" s="6" t="s">
        <v>90</v>
      </c>
      <c r="B34" s="10" t="s">
        <v>166</v>
      </c>
      <c r="C34" s="38" t="s">
        <v>180</v>
      </c>
      <c r="D34" s="38" t="s">
        <v>128</v>
      </c>
      <c r="E34" s="41">
        <v>5222.0027199999995</v>
      </c>
      <c r="F34" s="41">
        <v>5222.0027199999995</v>
      </c>
      <c r="G34" s="6" t="s">
        <v>65</v>
      </c>
      <c r="H34" s="12">
        <v>1.5920000000000001</v>
      </c>
      <c r="I34" s="70" t="s">
        <v>138</v>
      </c>
      <c r="J34" s="29">
        <v>1</v>
      </c>
    </row>
    <row r="35" spans="1:10" x14ac:dyDescent="0.25">
      <c r="A35" s="6" t="s">
        <v>91</v>
      </c>
      <c r="B35" s="10" t="s">
        <v>167</v>
      </c>
      <c r="C35" s="38" t="s">
        <v>180</v>
      </c>
      <c r="D35" s="38" t="s">
        <v>128</v>
      </c>
      <c r="E35" s="41">
        <v>5544.6727199999996</v>
      </c>
      <c r="F35" s="41">
        <v>5544.6727199999996</v>
      </c>
      <c r="G35" s="6" t="s">
        <v>65</v>
      </c>
      <c r="H35" s="12">
        <v>1.4</v>
      </c>
      <c r="I35" s="70" t="s">
        <v>138</v>
      </c>
      <c r="J35" s="29">
        <v>1</v>
      </c>
    </row>
    <row r="36" spans="1:10" x14ac:dyDescent="0.25">
      <c r="A36" s="6" t="s">
        <v>92</v>
      </c>
      <c r="B36" s="10" t="s">
        <v>168</v>
      </c>
      <c r="C36" s="38" t="s">
        <v>180</v>
      </c>
      <c r="D36" s="38" t="s">
        <v>174</v>
      </c>
      <c r="E36" s="41">
        <v>3300</v>
      </c>
      <c r="F36" s="41">
        <v>3300</v>
      </c>
      <c r="G36" s="6" t="s">
        <v>65</v>
      </c>
      <c r="H36" s="12">
        <v>3</v>
      </c>
      <c r="I36" s="71" t="s">
        <v>193</v>
      </c>
      <c r="J36" s="29">
        <v>1</v>
      </c>
    </row>
    <row r="37" spans="1:10" ht="31.5" x14ac:dyDescent="0.25">
      <c r="A37" s="6" t="s">
        <v>93</v>
      </c>
      <c r="B37" s="10" t="s">
        <v>169</v>
      </c>
      <c r="C37" s="38" t="s">
        <v>180</v>
      </c>
      <c r="D37" s="38" t="s">
        <v>128</v>
      </c>
      <c r="E37" s="41">
        <v>1100</v>
      </c>
      <c r="F37" s="41">
        <v>1100</v>
      </c>
      <c r="G37" s="6" t="s">
        <v>65</v>
      </c>
      <c r="H37" s="7" t="s">
        <v>32</v>
      </c>
      <c r="I37" s="71" t="s">
        <v>32</v>
      </c>
      <c r="J37" s="7" t="s">
        <v>32</v>
      </c>
    </row>
    <row r="38" spans="1:10" ht="31.5" x14ac:dyDescent="0.25">
      <c r="A38" s="6" t="s">
        <v>171</v>
      </c>
      <c r="B38" s="10" t="s">
        <v>170</v>
      </c>
      <c r="C38" s="38" t="s">
        <v>180</v>
      </c>
      <c r="D38" s="38" t="s">
        <v>128</v>
      </c>
      <c r="E38" s="41">
        <v>1100</v>
      </c>
      <c r="F38" s="41">
        <v>1100</v>
      </c>
      <c r="G38" s="6" t="s">
        <v>65</v>
      </c>
      <c r="H38" s="12" t="s">
        <v>32</v>
      </c>
      <c r="I38" s="71" t="s">
        <v>32</v>
      </c>
      <c r="J38" s="29" t="s">
        <v>32</v>
      </c>
    </row>
    <row r="39" spans="1:10" ht="31.5" x14ac:dyDescent="0.25">
      <c r="A39" s="6" t="s">
        <v>172</v>
      </c>
      <c r="B39" s="10" t="s">
        <v>179</v>
      </c>
      <c r="C39" s="38" t="s">
        <v>180</v>
      </c>
      <c r="D39" s="38" t="s">
        <v>128</v>
      </c>
      <c r="E39" s="41">
        <v>6877.11</v>
      </c>
      <c r="F39" s="41">
        <v>6877.11</v>
      </c>
      <c r="G39" s="6" t="s">
        <v>65</v>
      </c>
      <c r="H39" s="12">
        <v>1.46</v>
      </c>
      <c r="I39" s="71" t="s">
        <v>194</v>
      </c>
      <c r="J39" s="29">
        <v>1</v>
      </c>
    </row>
    <row r="40" spans="1:10" ht="78.75" x14ac:dyDescent="0.25">
      <c r="A40" s="18" t="s">
        <v>26</v>
      </c>
      <c r="B40" s="19" t="s">
        <v>19</v>
      </c>
      <c r="C40" s="21" t="s">
        <v>161</v>
      </c>
      <c r="D40" s="21" t="s">
        <v>128</v>
      </c>
      <c r="E40" s="20">
        <f>E41+E42</f>
        <v>132335.71000000002</v>
      </c>
      <c r="F40" s="20">
        <f>F41+F42</f>
        <v>132335.71000000002</v>
      </c>
      <c r="G40" s="23" t="s">
        <v>175</v>
      </c>
      <c r="H40" s="27"/>
      <c r="I40" s="21"/>
      <c r="J40" s="28"/>
    </row>
    <row r="41" spans="1:10" s="57" customFormat="1" ht="63" x14ac:dyDescent="0.25">
      <c r="A41" s="39" t="s">
        <v>129</v>
      </c>
      <c r="B41" s="40" t="s">
        <v>35</v>
      </c>
      <c r="C41" s="58" t="s">
        <v>161</v>
      </c>
      <c r="D41" s="58" t="s">
        <v>128</v>
      </c>
      <c r="E41" s="41">
        <v>9350</v>
      </c>
      <c r="F41" s="41">
        <v>9350</v>
      </c>
      <c r="G41" s="39" t="s">
        <v>35</v>
      </c>
      <c r="H41" s="22" t="s">
        <v>32</v>
      </c>
      <c r="I41" s="22" t="s">
        <v>32</v>
      </c>
      <c r="J41" s="22" t="s">
        <v>32</v>
      </c>
    </row>
    <row r="42" spans="1:10" s="44" customFormat="1" ht="31.5" x14ac:dyDescent="0.25">
      <c r="A42" s="39" t="s">
        <v>130</v>
      </c>
      <c r="B42" s="40" t="s">
        <v>153</v>
      </c>
      <c r="C42" s="58" t="s">
        <v>161</v>
      </c>
      <c r="D42" s="58" t="s">
        <v>128</v>
      </c>
      <c r="E42" s="41">
        <v>122985.71</v>
      </c>
      <c r="F42" s="41">
        <v>122985.71</v>
      </c>
      <c r="G42" s="39" t="s">
        <v>195</v>
      </c>
      <c r="H42" s="22" t="s">
        <v>32</v>
      </c>
      <c r="I42" s="22" t="s">
        <v>32</v>
      </c>
      <c r="J42" s="22" t="s">
        <v>32</v>
      </c>
    </row>
    <row r="43" spans="1:10" s="44" customFormat="1" x14ac:dyDescent="0.25">
      <c r="A43" s="6" t="s">
        <v>28</v>
      </c>
      <c r="B43" s="14" t="s">
        <v>20</v>
      </c>
      <c r="C43" s="22" t="s">
        <v>32</v>
      </c>
      <c r="D43" s="22" t="s">
        <v>32</v>
      </c>
      <c r="E43" s="15">
        <v>0</v>
      </c>
      <c r="F43" s="15">
        <v>0</v>
      </c>
      <c r="G43" s="26" t="s">
        <v>32</v>
      </c>
      <c r="H43" s="22" t="s">
        <v>32</v>
      </c>
      <c r="I43" s="22" t="s">
        <v>32</v>
      </c>
      <c r="J43" s="22" t="s">
        <v>32</v>
      </c>
    </row>
    <row r="44" spans="1:10" s="16" customFormat="1" ht="31.5" x14ac:dyDescent="0.25">
      <c r="A44" s="18" t="s">
        <v>29</v>
      </c>
      <c r="B44" s="19" t="s">
        <v>21</v>
      </c>
      <c r="C44" s="21" t="s">
        <v>161</v>
      </c>
      <c r="D44" s="21" t="s">
        <v>128</v>
      </c>
      <c r="E44" s="20">
        <v>32404.92</v>
      </c>
      <c r="F44" s="20">
        <v>32404.92</v>
      </c>
      <c r="G44" s="23" t="s">
        <v>36</v>
      </c>
      <c r="H44" s="27"/>
      <c r="I44" s="21"/>
      <c r="J44" s="28"/>
    </row>
    <row r="45" spans="1:10" s="16" customFormat="1" x14ac:dyDescent="0.25">
      <c r="A45" s="2" t="s">
        <v>30</v>
      </c>
      <c r="B45" s="14" t="s">
        <v>22</v>
      </c>
      <c r="C45" s="22" t="s">
        <v>32</v>
      </c>
      <c r="D45" s="22" t="s">
        <v>32</v>
      </c>
      <c r="E45" s="15">
        <v>0</v>
      </c>
      <c r="F45" s="15">
        <v>0</v>
      </c>
      <c r="G45" s="25" t="s">
        <v>32</v>
      </c>
      <c r="H45" s="22" t="s">
        <v>32</v>
      </c>
      <c r="I45" s="22" t="s">
        <v>32</v>
      </c>
      <c r="J45" s="22" t="s">
        <v>32</v>
      </c>
    </row>
    <row r="46" spans="1:10" s="16" customFormat="1" x14ac:dyDescent="0.25">
      <c r="A46" s="2" t="s">
        <v>31</v>
      </c>
      <c r="B46" s="14" t="s">
        <v>23</v>
      </c>
      <c r="C46" s="22" t="s">
        <v>32</v>
      </c>
      <c r="D46" s="22" t="s">
        <v>32</v>
      </c>
      <c r="E46" s="15">
        <v>0</v>
      </c>
      <c r="F46" s="15">
        <v>0</v>
      </c>
      <c r="G46" s="25" t="s">
        <v>32</v>
      </c>
      <c r="H46" s="22" t="s">
        <v>32</v>
      </c>
      <c r="I46" s="22" t="s">
        <v>32</v>
      </c>
      <c r="J46" s="22" t="s">
        <v>32</v>
      </c>
    </row>
    <row r="47" spans="1:10" s="16" customFormat="1" x14ac:dyDescent="0.25">
      <c r="A47" s="18" t="s">
        <v>176</v>
      </c>
      <c r="B47" s="19" t="s">
        <v>177</v>
      </c>
      <c r="C47" s="21" t="s">
        <v>161</v>
      </c>
      <c r="D47" s="21" t="s">
        <v>128</v>
      </c>
      <c r="E47" s="20">
        <v>696</v>
      </c>
      <c r="F47" s="20">
        <v>696</v>
      </c>
      <c r="G47" s="23" t="s">
        <v>36</v>
      </c>
      <c r="H47" s="27"/>
      <c r="I47" s="21"/>
      <c r="J47" s="28"/>
    </row>
    <row r="48" spans="1:10" ht="30.75" customHeight="1" x14ac:dyDescent="0.25"/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25" right="0.25" top="0.75" bottom="0.75" header="0.3" footer="0.3"/>
  <pageSetup paperSize="9" scale="56" fitToHeight="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pane ySplit="7" topLeftCell="A35" activePane="bottomLeft" state="frozen"/>
      <selection pane="bottomLeft" activeCell="B42" sqref="B42:J42"/>
    </sheetView>
  </sheetViews>
  <sheetFormatPr defaultRowHeight="15.75" x14ac:dyDescent="0.25"/>
  <cols>
    <col min="1" max="1" width="9.140625" style="5"/>
    <col min="2" max="2" width="55.85546875" style="13" customWidth="1"/>
    <col min="3" max="3" width="20.42578125" style="4" customWidth="1"/>
    <col min="4" max="4" width="19.5703125" style="4" customWidth="1"/>
    <col min="5" max="5" width="22.5703125" style="9" bestFit="1" customWidth="1"/>
    <col min="6" max="6" width="20.7109375" style="9" bestFit="1" customWidth="1"/>
    <col min="7" max="7" width="32.7109375" style="5" customWidth="1"/>
    <col min="8" max="8" width="21.85546875" style="4" customWidth="1"/>
    <col min="9" max="9" width="28" style="4" customWidth="1"/>
    <col min="10" max="10" width="21.140625" style="4" customWidth="1"/>
    <col min="11" max="16384" width="9.140625" style="9"/>
  </cols>
  <sheetData>
    <row r="1" spans="1:10" x14ac:dyDescent="0.25">
      <c r="G1" s="92" t="s">
        <v>109</v>
      </c>
      <c r="H1" s="92"/>
      <c r="I1" s="92"/>
      <c r="J1" s="92"/>
    </row>
    <row r="3" spans="1:10" x14ac:dyDescent="0.25">
      <c r="A3" s="93" t="s">
        <v>257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78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81" customFormat="1" ht="47.25" x14ac:dyDescent="0.25">
      <c r="A6" s="94"/>
      <c r="B6" s="94"/>
      <c r="C6" s="79" t="s">
        <v>5</v>
      </c>
      <c r="D6" s="79" t="s">
        <v>6</v>
      </c>
      <c r="E6" s="79" t="s">
        <v>8</v>
      </c>
      <c r="F6" s="79" t="s">
        <v>9</v>
      </c>
      <c r="G6" s="79" t="s">
        <v>10</v>
      </c>
      <c r="H6" s="79" t="s">
        <v>12</v>
      </c>
      <c r="I6" s="79" t="s">
        <v>13</v>
      </c>
      <c r="J6" s="79" t="s">
        <v>14</v>
      </c>
    </row>
    <row r="7" spans="1:10" s="16" customFormat="1" x14ac:dyDescent="0.25">
      <c r="A7" s="79">
        <v>1</v>
      </c>
      <c r="B7" s="79">
        <v>2</v>
      </c>
      <c r="C7" s="80">
        <v>3</v>
      </c>
      <c r="D7" s="80">
        <v>4</v>
      </c>
      <c r="E7" s="80">
        <v>5</v>
      </c>
      <c r="F7" s="80">
        <v>6</v>
      </c>
      <c r="G7" s="79">
        <v>7</v>
      </c>
      <c r="H7" s="80">
        <v>8</v>
      </c>
      <c r="I7" s="80">
        <v>9</v>
      </c>
      <c r="J7" s="80">
        <v>10</v>
      </c>
    </row>
    <row r="8" spans="1:10" s="57" customFormat="1" ht="21" customHeight="1" x14ac:dyDescent="0.25">
      <c r="A8" s="18" t="s">
        <v>15</v>
      </c>
      <c r="B8" s="19" t="s">
        <v>16</v>
      </c>
      <c r="C8" s="21"/>
      <c r="D8" s="21"/>
      <c r="E8" s="20">
        <f>E9+E44+E48</f>
        <v>321109.44254070771</v>
      </c>
      <c r="F8" s="20">
        <f>F9+F44+F48</f>
        <v>267035.95334000001</v>
      </c>
      <c r="G8" s="18"/>
      <c r="H8" s="27" t="s">
        <v>32</v>
      </c>
      <c r="I8" s="21" t="s">
        <v>32</v>
      </c>
      <c r="J8" s="28" t="s">
        <v>32</v>
      </c>
    </row>
    <row r="9" spans="1:10" s="57" customFormat="1" ht="36.75" customHeight="1" x14ac:dyDescent="0.25">
      <c r="A9" s="18" t="s">
        <v>24</v>
      </c>
      <c r="B9" s="19" t="s">
        <v>17</v>
      </c>
      <c r="C9" s="21"/>
      <c r="D9" s="21"/>
      <c r="E9" s="20">
        <f>E10+E40+E47</f>
        <v>288704.52254070772</v>
      </c>
      <c r="F9" s="20">
        <f>F10+F40+F47</f>
        <v>231867.84333999999</v>
      </c>
      <c r="G9" s="18"/>
      <c r="H9" s="27" t="s">
        <v>32</v>
      </c>
      <c r="I9" s="21" t="s">
        <v>32</v>
      </c>
      <c r="J9" s="28" t="s">
        <v>32</v>
      </c>
    </row>
    <row r="10" spans="1:10" s="57" customFormat="1" ht="34.5" customHeight="1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E11+E12+E13+E14+E15+E16+E17+E18+E19+E20+E21+E22+E23+E24+E25+E26+E27+E28+E29+E30+E31+E32+E34+E33+E35+E36+E37+E38+E39</f>
        <v>154322.62254070776</v>
      </c>
      <c r="F10" s="20">
        <f>F11+F12+F13+F14+F15+F16+F17+F18+F19+F20+F21+F22+F23+F24+F25+F26+F27+F28+F29+F30+F31+F32+F34+F33+F35+F36+F37+F38+F39</f>
        <v>61452.507583898456</v>
      </c>
      <c r="G10" s="23" t="s">
        <v>66</v>
      </c>
      <c r="H10" s="27"/>
      <c r="I10" s="27"/>
      <c r="J10" s="28"/>
    </row>
    <row r="11" spans="1:10" s="44" customFormat="1" x14ac:dyDescent="0.25">
      <c r="A11" s="6" t="s">
        <v>25</v>
      </c>
      <c r="B11" s="40" t="s">
        <v>116</v>
      </c>
      <c r="C11" s="38" t="s">
        <v>161</v>
      </c>
      <c r="D11" s="38" t="s">
        <v>180</v>
      </c>
      <c r="E11" s="41">
        <v>2585.2936675295769</v>
      </c>
      <c r="F11" s="41">
        <v>502.52768999999995</v>
      </c>
      <c r="G11" s="6" t="s">
        <v>64</v>
      </c>
      <c r="H11" s="42">
        <v>0.67</v>
      </c>
      <c r="I11" s="70">
        <v>90.89</v>
      </c>
      <c r="J11" s="43" t="s">
        <v>32</v>
      </c>
    </row>
    <row r="12" spans="1:10" s="44" customFormat="1" x14ac:dyDescent="0.25">
      <c r="A12" s="6" t="s">
        <v>68</v>
      </c>
      <c r="B12" s="40" t="s">
        <v>51</v>
      </c>
      <c r="C12" s="38" t="s">
        <v>180</v>
      </c>
      <c r="D12" s="38" t="s">
        <v>174</v>
      </c>
      <c r="E12" s="41">
        <v>6268.6889299999993</v>
      </c>
      <c r="F12" s="41">
        <v>162</v>
      </c>
      <c r="G12" s="6" t="s">
        <v>64</v>
      </c>
      <c r="H12" s="42">
        <v>2.15</v>
      </c>
      <c r="I12" s="70" t="s">
        <v>181</v>
      </c>
      <c r="J12" s="43">
        <v>1</v>
      </c>
    </row>
    <row r="13" spans="1:10" x14ac:dyDescent="0.25">
      <c r="A13" s="6" t="s">
        <v>69</v>
      </c>
      <c r="B13" s="10" t="s">
        <v>52</v>
      </c>
      <c r="C13" s="38" t="s">
        <v>180</v>
      </c>
      <c r="D13" s="38" t="s">
        <v>174</v>
      </c>
      <c r="E13" s="41">
        <v>20013.391063333333</v>
      </c>
      <c r="F13" s="41">
        <v>282</v>
      </c>
      <c r="G13" s="6" t="s">
        <v>64</v>
      </c>
      <c r="H13" s="12">
        <v>7.6</v>
      </c>
      <c r="I13" s="71" t="s">
        <v>181</v>
      </c>
      <c r="J13" s="29">
        <v>1</v>
      </c>
    </row>
    <row r="14" spans="1:10" x14ac:dyDescent="0.25">
      <c r="A14" s="6" t="s">
        <v>70</v>
      </c>
      <c r="B14" s="10" t="s">
        <v>62</v>
      </c>
      <c r="C14" s="38" t="s">
        <v>180</v>
      </c>
      <c r="D14" s="38" t="s">
        <v>174</v>
      </c>
      <c r="E14" s="41">
        <v>3086.35167</v>
      </c>
      <c r="F14" s="41">
        <v>147</v>
      </c>
      <c r="G14" s="6" t="s">
        <v>64</v>
      </c>
      <c r="H14" s="12">
        <v>1.3154999999999999</v>
      </c>
      <c r="I14" s="71" t="s">
        <v>182</v>
      </c>
      <c r="J14" s="29" t="s">
        <v>32</v>
      </c>
    </row>
    <row r="15" spans="1:10" x14ac:dyDescent="0.25">
      <c r="A15" s="6" t="s">
        <v>71</v>
      </c>
      <c r="B15" s="10" t="s">
        <v>63</v>
      </c>
      <c r="C15" s="38" t="s">
        <v>180</v>
      </c>
      <c r="D15" s="38" t="s">
        <v>174</v>
      </c>
      <c r="E15" s="41">
        <v>5699.2047699999994</v>
      </c>
      <c r="F15" s="41">
        <v>193.5</v>
      </c>
      <c r="G15" s="6" t="s">
        <v>64</v>
      </c>
      <c r="H15" s="12">
        <v>2.1669999999999998</v>
      </c>
      <c r="I15" s="71" t="s">
        <v>137</v>
      </c>
      <c r="J15" s="29" t="s">
        <v>32</v>
      </c>
    </row>
    <row r="16" spans="1:10" ht="31.5" x14ac:dyDescent="0.25">
      <c r="A16" s="6" t="s">
        <v>72</v>
      </c>
      <c r="B16" s="10" t="s">
        <v>113</v>
      </c>
      <c r="C16" s="38" t="s">
        <v>180</v>
      </c>
      <c r="D16" s="38" t="s">
        <v>174</v>
      </c>
      <c r="E16" s="41">
        <v>3826.1821299999997</v>
      </c>
      <c r="F16" s="41">
        <v>147</v>
      </c>
      <c r="G16" s="6" t="s">
        <v>64</v>
      </c>
      <c r="H16" s="12">
        <v>1.2</v>
      </c>
      <c r="I16" s="71" t="s">
        <v>183</v>
      </c>
      <c r="J16" s="29" t="s">
        <v>32</v>
      </c>
    </row>
    <row r="17" spans="1:10" ht="47.25" x14ac:dyDescent="0.25">
      <c r="A17" s="6" t="s">
        <v>73</v>
      </c>
      <c r="B17" s="10" t="s">
        <v>54</v>
      </c>
      <c r="C17" s="38" t="s">
        <v>180</v>
      </c>
      <c r="D17" s="38" t="s">
        <v>174</v>
      </c>
      <c r="E17" s="41">
        <v>3853.6887299999994</v>
      </c>
      <c r="F17" s="41">
        <v>76</v>
      </c>
      <c r="G17" s="6" t="s">
        <v>64</v>
      </c>
      <c r="H17" s="12">
        <v>0.8</v>
      </c>
      <c r="I17" s="71" t="s">
        <v>184</v>
      </c>
      <c r="J17" s="29">
        <v>1</v>
      </c>
    </row>
    <row r="18" spans="1:10" ht="31.5" x14ac:dyDescent="0.25">
      <c r="A18" s="6" t="s">
        <v>74</v>
      </c>
      <c r="B18" s="10" t="s">
        <v>56</v>
      </c>
      <c r="C18" s="38" t="s">
        <v>180</v>
      </c>
      <c r="D18" s="38" t="s">
        <v>174</v>
      </c>
      <c r="E18" s="41">
        <v>4273.5631800000001</v>
      </c>
      <c r="F18" s="41">
        <v>138</v>
      </c>
      <c r="G18" s="6" t="s">
        <v>64</v>
      </c>
      <c r="H18" s="12">
        <v>1.08</v>
      </c>
      <c r="I18" s="71" t="s">
        <v>181</v>
      </c>
      <c r="J18" s="29">
        <v>1</v>
      </c>
    </row>
    <row r="19" spans="1:10" ht="31.5" x14ac:dyDescent="0.25">
      <c r="A19" s="6" t="s">
        <v>75</v>
      </c>
      <c r="B19" s="10" t="s">
        <v>61</v>
      </c>
      <c r="C19" s="38" t="s">
        <v>180</v>
      </c>
      <c r="D19" s="38" t="s">
        <v>174</v>
      </c>
      <c r="E19" s="41">
        <v>3396.38591</v>
      </c>
      <c r="F19" s="41">
        <v>91</v>
      </c>
      <c r="G19" s="6" t="s">
        <v>64</v>
      </c>
      <c r="H19" s="12">
        <v>1.0169999999999999</v>
      </c>
      <c r="I19" s="71" t="s">
        <v>183</v>
      </c>
      <c r="J19" s="29" t="s">
        <v>32</v>
      </c>
    </row>
    <row r="20" spans="1:10" ht="31.5" x14ac:dyDescent="0.25">
      <c r="A20" s="6" t="s">
        <v>76</v>
      </c>
      <c r="B20" s="10" t="s">
        <v>55</v>
      </c>
      <c r="C20" s="38" t="s">
        <v>180</v>
      </c>
      <c r="D20" s="38" t="s">
        <v>174</v>
      </c>
      <c r="E20" s="41">
        <v>5219.9250766666664</v>
      </c>
      <c r="F20" s="41">
        <v>178</v>
      </c>
      <c r="G20" s="6" t="s">
        <v>64</v>
      </c>
      <c r="H20" s="12">
        <v>2.5</v>
      </c>
      <c r="I20" s="71" t="s">
        <v>185</v>
      </c>
      <c r="J20" s="29">
        <v>1</v>
      </c>
    </row>
    <row r="21" spans="1:10" ht="47.25" x14ac:dyDescent="0.25">
      <c r="A21" s="6" t="s">
        <v>77</v>
      </c>
      <c r="B21" s="10" t="s">
        <v>60</v>
      </c>
      <c r="C21" s="38" t="s">
        <v>180</v>
      </c>
      <c r="D21" s="38" t="s">
        <v>174</v>
      </c>
      <c r="E21" s="41">
        <v>6280.3986799999993</v>
      </c>
      <c r="F21" s="41">
        <v>138</v>
      </c>
      <c r="G21" s="6" t="s">
        <v>64</v>
      </c>
      <c r="H21" s="12">
        <v>0.65</v>
      </c>
      <c r="I21" s="71" t="s">
        <v>186</v>
      </c>
      <c r="J21" s="29">
        <v>3</v>
      </c>
    </row>
    <row r="22" spans="1:10" ht="31.5" x14ac:dyDescent="0.25">
      <c r="A22" s="6" t="s">
        <v>78</v>
      </c>
      <c r="B22" s="10" t="s">
        <v>57</v>
      </c>
      <c r="C22" s="38" t="s">
        <v>180</v>
      </c>
      <c r="D22" s="38" t="s">
        <v>174</v>
      </c>
      <c r="E22" s="41">
        <v>3381.89345</v>
      </c>
      <c r="F22" s="41">
        <v>60</v>
      </c>
      <c r="G22" s="6" t="s">
        <v>64</v>
      </c>
      <c r="H22" s="12">
        <v>0.55500000000000005</v>
      </c>
      <c r="I22" s="71" t="s">
        <v>187</v>
      </c>
      <c r="J22" s="29">
        <v>1</v>
      </c>
    </row>
    <row r="23" spans="1:10" ht="31.5" x14ac:dyDescent="0.25">
      <c r="A23" s="6" t="s">
        <v>79</v>
      </c>
      <c r="B23" s="10" t="s">
        <v>59</v>
      </c>
      <c r="C23" s="38" t="s">
        <v>180</v>
      </c>
      <c r="D23" s="38" t="s">
        <v>174</v>
      </c>
      <c r="E23" s="41">
        <v>7137.8041666666668</v>
      </c>
      <c r="F23" s="41">
        <v>218</v>
      </c>
      <c r="G23" s="6" t="s">
        <v>64</v>
      </c>
      <c r="H23" s="12">
        <v>2</v>
      </c>
      <c r="I23" s="71" t="s">
        <v>188</v>
      </c>
      <c r="J23" s="29" t="s">
        <v>32</v>
      </c>
    </row>
    <row r="24" spans="1:10" ht="31.5" x14ac:dyDescent="0.25">
      <c r="A24" s="6" t="s">
        <v>80</v>
      </c>
      <c r="B24" s="10" t="s">
        <v>114</v>
      </c>
      <c r="C24" s="38" t="s">
        <v>180</v>
      </c>
      <c r="D24" s="38" t="s">
        <v>174</v>
      </c>
      <c r="E24" s="41">
        <v>3083.9494238984544</v>
      </c>
      <c r="F24" s="41">
        <v>847.65655389845415</v>
      </c>
      <c r="G24" s="6" t="s">
        <v>64</v>
      </c>
      <c r="H24" s="12">
        <v>2.0289999999999999</v>
      </c>
      <c r="I24" s="71" t="s">
        <v>189</v>
      </c>
      <c r="J24" s="29">
        <v>1</v>
      </c>
    </row>
    <row r="25" spans="1:10" x14ac:dyDescent="0.25">
      <c r="A25" s="6" t="s">
        <v>81</v>
      </c>
      <c r="B25" s="10" t="s">
        <v>50</v>
      </c>
      <c r="C25" s="38" t="s">
        <v>180</v>
      </c>
      <c r="D25" s="38" t="s">
        <v>128</v>
      </c>
      <c r="E25" s="41">
        <v>6561.9473340610002</v>
      </c>
      <c r="F25" s="41">
        <v>3641.9810000000002</v>
      </c>
      <c r="G25" s="6" t="s">
        <v>64</v>
      </c>
      <c r="H25" s="12">
        <v>2.8588</v>
      </c>
      <c r="I25" s="71" t="s">
        <v>190</v>
      </c>
      <c r="J25" s="29" t="s">
        <v>32</v>
      </c>
    </row>
    <row r="26" spans="1:10" ht="31.5" x14ac:dyDescent="0.25">
      <c r="A26" s="6" t="s">
        <v>82</v>
      </c>
      <c r="B26" s="10" t="s">
        <v>58</v>
      </c>
      <c r="C26" s="38" t="s">
        <v>180</v>
      </c>
      <c r="D26" s="38" t="s">
        <v>128</v>
      </c>
      <c r="E26" s="41">
        <v>5873.2875008081201</v>
      </c>
      <c r="F26" s="41">
        <v>3983.2769399999997</v>
      </c>
      <c r="G26" s="6" t="s">
        <v>64</v>
      </c>
      <c r="H26" s="12">
        <v>2</v>
      </c>
      <c r="I26" s="71" t="s">
        <v>191</v>
      </c>
      <c r="J26" s="29" t="s">
        <v>32</v>
      </c>
    </row>
    <row r="27" spans="1:10" x14ac:dyDescent="0.25">
      <c r="A27" s="6" t="s">
        <v>83</v>
      </c>
      <c r="B27" s="10" t="s">
        <v>49</v>
      </c>
      <c r="C27" s="38" t="s">
        <v>180</v>
      </c>
      <c r="D27" s="38" t="s">
        <v>174</v>
      </c>
      <c r="E27" s="41">
        <v>3695.2422000000001</v>
      </c>
      <c r="F27" s="41">
        <v>144.5</v>
      </c>
      <c r="G27" s="6" t="s">
        <v>64</v>
      </c>
      <c r="H27" s="12">
        <v>1.2889999999999999</v>
      </c>
      <c r="I27" s="71" t="s">
        <v>192</v>
      </c>
      <c r="J27" s="29" t="s">
        <v>32</v>
      </c>
    </row>
    <row r="28" spans="1:10" x14ac:dyDescent="0.25">
      <c r="A28" s="6" t="s">
        <v>84</v>
      </c>
      <c r="B28" s="10" t="s">
        <v>127</v>
      </c>
      <c r="C28" s="38" t="s">
        <v>180</v>
      </c>
      <c r="D28" s="38" t="s">
        <v>174</v>
      </c>
      <c r="E28" s="41">
        <v>4930.5837910773089</v>
      </c>
      <c r="F28" s="41">
        <v>503.2253</v>
      </c>
      <c r="G28" s="6" t="s">
        <v>64</v>
      </c>
      <c r="H28" s="12">
        <v>12.5</v>
      </c>
      <c r="I28" s="71" t="s">
        <v>143</v>
      </c>
      <c r="J28" s="29">
        <v>2</v>
      </c>
    </row>
    <row r="29" spans="1:10" ht="31.5" x14ac:dyDescent="0.25">
      <c r="A29" s="6" t="s">
        <v>85</v>
      </c>
      <c r="B29" s="10" t="s">
        <v>115</v>
      </c>
      <c r="C29" s="38" t="s">
        <v>180</v>
      </c>
      <c r="D29" s="38" t="s">
        <v>128</v>
      </c>
      <c r="E29" s="41">
        <v>2216.086666666667</v>
      </c>
      <c r="F29" s="41">
        <v>690.68257000000006</v>
      </c>
      <c r="G29" s="6" t="s">
        <v>64</v>
      </c>
      <c r="H29" s="12">
        <v>0.23</v>
      </c>
      <c r="I29" s="71" t="s">
        <v>142</v>
      </c>
      <c r="J29" s="29" t="s">
        <v>32</v>
      </c>
    </row>
    <row r="30" spans="1:10" s="44" customFormat="1" x14ac:dyDescent="0.25">
      <c r="A30" s="39" t="s">
        <v>86</v>
      </c>
      <c r="B30" s="40" t="s">
        <v>164</v>
      </c>
      <c r="C30" s="38" t="s">
        <v>180</v>
      </c>
      <c r="D30" s="38" t="s">
        <v>128</v>
      </c>
      <c r="E30" s="41">
        <v>4248.2127199999995</v>
      </c>
      <c r="F30" s="41">
        <v>4117.335</v>
      </c>
      <c r="G30" s="39" t="s">
        <v>65</v>
      </c>
      <c r="H30" s="42">
        <v>1.448</v>
      </c>
      <c r="I30" s="70" t="s">
        <v>138</v>
      </c>
      <c r="J30" s="43">
        <v>1</v>
      </c>
    </row>
    <row r="31" spans="1:10" s="44" customFormat="1" x14ac:dyDescent="0.25">
      <c r="A31" s="39" t="s">
        <v>87</v>
      </c>
      <c r="B31" s="40" t="s">
        <v>162</v>
      </c>
      <c r="C31" s="38" t="s">
        <v>180</v>
      </c>
      <c r="D31" s="38" t="s">
        <v>128</v>
      </c>
      <c r="E31" s="41">
        <v>8797.8433199999999</v>
      </c>
      <c r="F31" s="41">
        <v>5630.2685999999994</v>
      </c>
      <c r="G31" s="39" t="s">
        <v>65</v>
      </c>
      <c r="H31" s="42">
        <v>0.98799999999999999</v>
      </c>
      <c r="I31" s="70" t="s">
        <v>138</v>
      </c>
      <c r="J31" s="43">
        <v>1</v>
      </c>
    </row>
    <row r="32" spans="1:10" s="44" customFormat="1" x14ac:dyDescent="0.25">
      <c r="A32" s="39" t="s">
        <v>88</v>
      </c>
      <c r="B32" s="40" t="s">
        <v>163</v>
      </c>
      <c r="C32" s="38" t="s">
        <v>180</v>
      </c>
      <c r="D32" s="38" t="s">
        <v>128</v>
      </c>
      <c r="E32" s="41">
        <v>8603.102719999999</v>
      </c>
      <c r="F32" s="41">
        <v>12014.547</v>
      </c>
      <c r="G32" s="39" t="s">
        <v>65</v>
      </c>
      <c r="H32" s="42">
        <v>1.5249999999999999</v>
      </c>
      <c r="I32" s="70" t="s">
        <v>138</v>
      </c>
      <c r="J32" s="43">
        <v>1</v>
      </c>
    </row>
    <row r="33" spans="1:10" s="44" customFormat="1" x14ac:dyDescent="0.25">
      <c r="A33" s="39" t="s">
        <v>89</v>
      </c>
      <c r="B33" s="40" t="s">
        <v>165</v>
      </c>
      <c r="C33" s="38" t="s">
        <v>180</v>
      </c>
      <c r="D33" s="38" t="s">
        <v>128</v>
      </c>
      <c r="E33" s="41">
        <v>8145.81</v>
      </c>
      <c r="F33" s="41">
        <v>6335.0000099999997</v>
      </c>
      <c r="G33" s="39" t="s">
        <v>65</v>
      </c>
      <c r="H33" s="12">
        <v>2</v>
      </c>
      <c r="I33" s="70" t="s">
        <v>138</v>
      </c>
      <c r="J33" s="29">
        <v>1</v>
      </c>
    </row>
    <row r="34" spans="1:10" x14ac:dyDescent="0.25">
      <c r="A34" s="6" t="s">
        <v>90</v>
      </c>
      <c r="B34" s="10" t="s">
        <v>166</v>
      </c>
      <c r="C34" s="38" t="s">
        <v>180</v>
      </c>
      <c r="D34" s="38" t="s">
        <v>128</v>
      </c>
      <c r="E34" s="41">
        <v>5222.0027199999995</v>
      </c>
      <c r="F34" s="41">
        <v>5132.96</v>
      </c>
      <c r="G34" s="6" t="s">
        <v>65</v>
      </c>
      <c r="H34" s="12">
        <v>1.5920000000000001</v>
      </c>
      <c r="I34" s="70" t="s">
        <v>138</v>
      </c>
      <c r="J34" s="29">
        <v>1</v>
      </c>
    </row>
    <row r="35" spans="1:10" x14ac:dyDescent="0.25">
      <c r="A35" s="6" t="s">
        <v>91</v>
      </c>
      <c r="B35" s="10" t="s">
        <v>167</v>
      </c>
      <c r="C35" s="38" t="s">
        <v>180</v>
      </c>
      <c r="D35" s="38" t="s">
        <v>128</v>
      </c>
      <c r="E35" s="41">
        <v>5544.6727199999996</v>
      </c>
      <c r="F35" s="41">
        <v>4529.9789900000005</v>
      </c>
      <c r="G35" s="6" t="s">
        <v>65</v>
      </c>
      <c r="H35" s="12">
        <v>1.4</v>
      </c>
      <c r="I35" s="70" t="s">
        <v>138</v>
      </c>
      <c r="J35" s="29">
        <v>1</v>
      </c>
    </row>
    <row r="36" spans="1:10" x14ac:dyDescent="0.25">
      <c r="A36" s="6" t="s">
        <v>92</v>
      </c>
      <c r="B36" s="10" t="s">
        <v>168</v>
      </c>
      <c r="C36" s="38" t="s">
        <v>180</v>
      </c>
      <c r="D36" s="38" t="s">
        <v>174</v>
      </c>
      <c r="E36" s="41">
        <v>3300</v>
      </c>
      <c r="F36" s="41">
        <v>3300</v>
      </c>
      <c r="G36" s="6" t="s">
        <v>65</v>
      </c>
      <c r="H36" s="12">
        <v>3</v>
      </c>
      <c r="I36" s="71" t="s">
        <v>193</v>
      </c>
      <c r="J36" s="29">
        <v>1</v>
      </c>
    </row>
    <row r="37" spans="1:10" ht="31.5" x14ac:dyDescent="0.25">
      <c r="A37" s="6" t="s">
        <v>93</v>
      </c>
      <c r="B37" s="10" t="s">
        <v>169</v>
      </c>
      <c r="C37" s="38" t="s">
        <v>180</v>
      </c>
      <c r="D37" s="38" t="s">
        <v>128</v>
      </c>
      <c r="E37" s="41">
        <v>1100</v>
      </c>
      <c r="F37" s="41">
        <v>1100</v>
      </c>
      <c r="G37" s="6" t="s">
        <v>65</v>
      </c>
      <c r="H37" s="7" t="s">
        <v>32</v>
      </c>
      <c r="I37" s="71" t="s">
        <v>32</v>
      </c>
      <c r="J37" s="7" t="s">
        <v>32</v>
      </c>
    </row>
    <row r="38" spans="1:10" ht="31.5" x14ac:dyDescent="0.25">
      <c r="A38" s="6" t="s">
        <v>171</v>
      </c>
      <c r="B38" s="10" t="s">
        <v>170</v>
      </c>
      <c r="C38" s="38" t="s">
        <v>180</v>
      </c>
      <c r="D38" s="38" t="s">
        <v>128</v>
      </c>
      <c r="E38" s="41">
        <v>1100</v>
      </c>
      <c r="F38" s="41">
        <v>1100</v>
      </c>
      <c r="G38" s="6" t="s">
        <v>65</v>
      </c>
      <c r="H38" s="12" t="s">
        <v>32</v>
      </c>
      <c r="I38" s="71" t="s">
        <v>32</v>
      </c>
      <c r="J38" s="29" t="s">
        <v>32</v>
      </c>
    </row>
    <row r="39" spans="1:10" ht="31.5" x14ac:dyDescent="0.25">
      <c r="A39" s="6" t="s">
        <v>172</v>
      </c>
      <c r="B39" s="10" t="s">
        <v>179</v>
      </c>
      <c r="C39" s="38" t="s">
        <v>180</v>
      </c>
      <c r="D39" s="38" t="s">
        <v>128</v>
      </c>
      <c r="E39" s="41">
        <v>6877.11</v>
      </c>
      <c r="F39" s="41">
        <v>6048.0679299999993</v>
      </c>
      <c r="G39" s="6" t="s">
        <v>65</v>
      </c>
      <c r="H39" s="12">
        <v>1.46</v>
      </c>
      <c r="I39" s="71" t="s">
        <v>194</v>
      </c>
      <c r="J39" s="29">
        <v>1</v>
      </c>
    </row>
    <row r="40" spans="1:10" ht="78.75" x14ac:dyDescent="0.25">
      <c r="A40" s="18" t="s">
        <v>26</v>
      </c>
      <c r="B40" s="19" t="s">
        <v>19</v>
      </c>
      <c r="C40" s="21" t="s">
        <v>161</v>
      </c>
      <c r="D40" s="21" t="s">
        <v>128</v>
      </c>
      <c r="E40" s="20">
        <f>E41+E42</f>
        <v>133685.9</v>
      </c>
      <c r="F40" s="20">
        <f>F41+F42</f>
        <v>169391.71575610153</v>
      </c>
      <c r="G40" s="23" t="s">
        <v>258</v>
      </c>
      <c r="H40" s="27"/>
      <c r="I40" s="21"/>
      <c r="J40" s="28"/>
    </row>
    <row r="41" spans="1:10" s="57" customFormat="1" ht="63" x14ac:dyDescent="0.25">
      <c r="A41" s="39" t="s">
        <v>129</v>
      </c>
      <c r="B41" s="40" t="s">
        <v>35</v>
      </c>
      <c r="C41" s="58" t="s">
        <v>161</v>
      </c>
      <c r="D41" s="58" t="s">
        <v>128</v>
      </c>
      <c r="E41" s="41">
        <v>9350</v>
      </c>
      <c r="F41" s="41">
        <f>16407.57-F24-F11</f>
        <v>15057.385756101545</v>
      </c>
      <c r="G41" s="39" t="s">
        <v>35</v>
      </c>
      <c r="H41" s="22" t="s">
        <v>32</v>
      </c>
      <c r="I41" s="22" t="s">
        <v>32</v>
      </c>
      <c r="J41" s="22" t="s">
        <v>32</v>
      </c>
    </row>
    <row r="42" spans="1:10" s="44" customFormat="1" ht="31.5" x14ac:dyDescent="0.25">
      <c r="A42" s="39" t="s">
        <v>130</v>
      </c>
      <c r="B42" s="40" t="s">
        <v>153</v>
      </c>
      <c r="C42" s="58" t="s">
        <v>161</v>
      </c>
      <c r="D42" s="58" t="s">
        <v>128</v>
      </c>
      <c r="E42" s="41">
        <v>124335.9</v>
      </c>
      <c r="F42" s="41">
        <v>154334.32999999999</v>
      </c>
      <c r="G42" s="39" t="s">
        <v>195</v>
      </c>
      <c r="H42" s="22" t="s">
        <v>32</v>
      </c>
      <c r="I42" s="22" t="s">
        <v>32</v>
      </c>
      <c r="J42" s="22" t="s">
        <v>32</v>
      </c>
    </row>
    <row r="43" spans="1:10" s="44" customFormat="1" x14ac:dyDescent="0.25">
      <c r="A43" s="6" t="s">
        <v>28</v>
      </c>
      <c r="B43" s="14" t="s">
        <v>20</v>
      </c>
      <c r="C43" s="22" t="s">
        <v>32</v>
      </c>
      <c r="D43" s="22" t="s">
        <v>32</v>
      </c>
      <c r="E43" s="15">
        <v>0</v>
      </c>
      <c r="F43" s="15">
        <v>0</v>
      </c>
      <c r="G43" s="26" t="s">
        <v>32</v>
      </c>
      <c r="H43" s="22" t="s">
        <v>32</v>
      </c>
      <c r="I43" s="22" t="s">
        <v>32</v>
      </c>
      <c r="J43" s="22" t="s">
        <v>32</v>
      </c>
    </row>
    <row r="44" spans="1:10" s="16" customFormat="1" ht="31.5" x14ac:dyDescent="0.25">
      <c r="A44" s="18" t="s">
        <v>29</v>
      </c>
      <c r="B44" s="19" t="s">
        <v>21</v>
      </c>
      <c r="C44" s="21" t="s">
        <v>161</v>
      </c>
      <c r="D44" s="21" t="s">
        <v>128</v>
      </c>
      <c r="E44" s="20">
        <v>32404.92</v>
      </c>
      <c r="F44" s="20">
        <v>34117.18</v>
      </c>
      <c r="G44" s="23" t="s">
        <v>36</v>
      </c>
      <c r="H44" s="27"/>
      <c r="I44" s="21"/>
      <c r="J44" s="28"/>
    </row>
    <row r="45" spans="1:10" s="16" customFormat="1" x14ac:dyDescent="0.25">
      <c r="A45" s="2" t="s">
        <v>30</v>
      </c>
      <c r="B45" s="14" t="s">
        <v>22</v>
      </c>
      <c r="C45" s="22" t="s">
        <v>32</v>
      </c>
      <c r="D45" s="22" t="s">
        <v>32</v>
      </c>
      <c r="E45" s="15">
        <v>0</v>
      </c>
      <c r="F45" s="15">
        <v>0</v>
      </c>
      <c r="G45" s="25" t="s">
        <v>32</v>
      </c>
      <c r="H45" s="22" t="s">
        <v>32</v>
      </c>
      <c r="I45" s="22" t="s">
        <v>32</v>
      </c>
      <c r="J45" s="22" t="s">
        <v>32</v>
      </c>
    </row>
    <row r="46" spans="1:10" s="16" customFormat="1" x14ac:dyDescent="0.25">
      <c r="A46" s="2" t="s">
        <v>31</v>
      </c>
      <c r="B46" s="14" t="s">
        <v>23</v>
      </c>
      <c r="C46" s="22" t="s">
        <v>32</v>
      </c>
      <c r="D46" s="22" t="s">
        <v>32</v>
      </c>
      <c r="E46" s="15">
        <v>0</v>
      </c>
      <c r="F46" s="15">
        <v>0</v>
      </c>
      <c r="G46" s="25" t="s">
        <v>32</v>
      </c>
      <c r="H46" s="22" t="s">
        <v>32</v>
      </c>
      <c r="I46" s="22" t="s">
        <v>32</v>
      </c>
      <c r="J46" s="22" t="s">
        <v>32</v>
      </c>
    </row>
    <row r="47" spans="1:10" s="16" customFormat="1" x14ac:dyDescent="0.25">
      <c r="A47" s="18" t="s">
        <v>176</v>
      </c>
      <c r="B47" s="19" t="s">
        <v>177</v>
      </c>
      <c r="C47" s="21" t="s">
        <v>161</v>
      </c>
      <c r="D47" s="21" t="s">
        <v>128</v>
      </c>
      <c r="E47" s="20">
        <v>696</v>
      </c>
      <c r="F47" s="20">
        <v>1023.62</v>
      </c>
      <c r="G47" s="23" t="s">
        <v>36</v>
      </c>
      <c r="H47" s="27"/>
      <c r="I47" s="21"/>
      <c r="J47" s="28"/>
    </row>
    <row r="48" spans="1:10" s="16" customFormat="1" ht="30.75" customHeight="1" x14ac:dyDescent="0.25">
      <c r="A48" s="18">
        <v>10</v>
      </c>
      <c r="B48" s="19" t="s">
        <v>259</v>
      </c>
      <c r="C48" s="21" t="s">
        <v>161</v>
      </c>
      <c r="D48" s="21" t="s">
        <v>128</v>
      </c>
      <c r="E48" s="20">
        <v>0</v>
      </c>
      <c r="F48" s="20">
        <v>1050.93</v>
      </c>
      <c r="G48" s="23" t="s">
        <v>260</v>
      </c>
      <c r="H48" s="21"/>
      <c r="I48" s="21"/>
      <c r="J48" s="21"/>
    </row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workbookViewId="0">
      <pane ySplit="7" topLeftCell="A20" activePane="bottomLeft" state="frozen"/>
      <selection pane="bottomLeft" sqref="A1:XFD1048576"/>
    </sheetView>
  </sheetViews>
  <sheetFormatPr defaultRowHeight="15.75" x14ac:dyDescent="0.25"/>
  <cols>
    <col min="1" max="1" width="9.140625" style="5"/>
    <col min="2" max="2" width="59" style="13" customWidth="1"/>
    <col min="3" max="4" width="17.5703125" style="4" bestFit="1" customWidth="1"/>
    <col min="5" max="6" width="16.42578125" style="9" customWidth="1"/>
    <col min="7" max="7" width="28.140625" style="5" customWidth="1"/>
    <col min="8" max="8" width="20" style="4" customWidth="1"/>
    <col min="9" max="9" width="21.42578125" style="4" customWidth="1"/>
    <col min="10" max="10" width="21.140625" style="4" customWidth="1"/>
    <col min="11" max="16384" width="9.140625" style="9"/>
  </cols>
  <sheetData>
    <row r="1" spans="1:10" x14ac:dyDescent="0.25">
      <c r="G1" s="92" t="s">
        <v>109</v>
      </c>
      <c r="H1" s="92"/>
      <c r="I1" s="92"/>
      <c r="J1" s="92"/>
    </row>
    <row r="3" spans="1:10" x14ac:dyDescent="0.25">
      <c r="A3" s="93" t="s">
        <v>256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72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75" customFormat="1" ht="47.25" x14ac:dyDescent="0.25">
      <c r="A6" s="94"/>
      <c r="B6" s="94"/>
      <c r="C6" s="73" t="s">
        <v>5</v>
      </c>
      <c r="D6" s="73" t="s">
        <v>6</v>
      </c>
      <c r="E6" s="73" t="s">
        <v>8</v>
      </c>
      <c r="F6" s="73" t="s">
        <v>9</v>
      </c>
      <c r="G6" s="73" t="s">
        <v>10</v>
      </c>
      <c r="H6" s="73" t="s">
        <v>12</v>
      </c>
      <c r="I6" s="73" t="s">
        <v>13</v>
      </c>
      <c r="J6" s="73" t="s">
        <v>14</v>
      </c>
    </row>
    <row r="7" spans="1:10" s="16" customFormat="1" x14ac:dyDescent="0.25">
      <c r="A7" s="73">
        <v>1</v>
      </c>
      <c r="B7" s="73">
        <v>2</v>
      </c>
      <c r="C7" s="74">
        <v>3</v>
      </c>
      <c r="D7" s="74">
        <v>4</v>
      </c>
      <c r="E7" s="74">
        <v>5</v>
      </c>
      <c r="F7" s="74">
        <v>6</v>
      </c>
      <c r="G7" s="73">
        <v>7</v>
      </c>
      <c r="H7" s="74">
        <v>8</v>
      </c>
      <c r="I7" s="74">
        <v>9</v>
      </c>
      <c r="J7" s="74">
        <v>10</v>
      </c>
    </row>
    <row r="8" spans="1:10" s="57" customFormat="1" ht="21" customHeight="1" x14ac:dyDescent="0.25">
      <c r="A8" s="18" t="s">
        <v>15</v>
      </c>
      <c r="B8" s="19" t="s">
        <v>16</v>
      </c>
      <c r="C8" s="21"/>
      <c r="D8" s="21"/>
      <c r="E8" s="20">
        <f>E9+E58</f>
        <v>205787.24654999998</v>
      </c>
      <c r="F8" s="20">
        <f>F9+F58</f>
        <v>112711.56894</v>
      </c>
      <c r="G8" s="18"/>
      <c r="H8" s="27" t="s">
        <v>32</v>
      </c>
      <c r="I8" s="21" t="s">
        <v>32</v>
      </c>
      <c r="J8" s="28" t="s">
        <v>32</v>
      </c>
    </row>
    <row r="9" spans="1:10" s="57" customFormat="1" ht="36.75" customHeight="1" x14ac:dyDescent="0.25">
      <c r="A9" s="18" t="s">
        <v>24</v>
      </c>
      <c r="B9" s="19" t="s">
        <v>17</v>
      </c>
      <c r="C9" s="21"/>
      <c r="D9" s="21"/>
      <c r="E9" s="20">
        <f>E10+E55+E61</f>
        <v>195172.39654999998</v>
      </c>
      <c r="F9" s="20">
        <f>F10+F55+F61</f>
        <v>102096.71893999999</v>
      </c>
      <c r="G9" s="18"/>
      <c r="H9" s="27" t="s">
        <v>32</v>
      </c>
      <c r="I9" s="21" t="s">
        <v>32</v>
      </c>
      <c r="J9" s="28" t="s">
        <v>32</v>
      </c>
    </row>
    <row r="10" spans="1:10" s="57" customFormat="1" ht="34.5" customHeight="1" x14ac:dyDescent="0.25">
      <c r="A10" s="18" t="s">
        <v>27</v>
      </c>
      <c r="B10" s="19" t="s">
        <v>18</v>
      </c>
      <c r="C10" s="21"/>
      <c r="D10" s="21"/>
      <c r="E10" s="20">
        <f>E11+E33</f>
        <v>177252.89654999998</v>
      </c>
      <c r="F10" s="20">
        <f>F11+F33</f>
        <v>84177.218939999992</v>
      </c>
      <c r="G10" s="23"/>
      <c r="H10" s="27"/>
      <c r="I10" s="27"/>
      <c r="J10" s="28"/>
    </row>
    <row r="11" spans="1:10" s="57" customFormat="1" ht="34.5" customHeight="1" x14ac:dyDescent="0.25">
      <c r="A11" s="18" t="s">
        <v>25</v>
      </c>
      <c r="B11" s="19" t="s">
        <v>210</v>
      </c>
      <c r="C11" s="21"/>
      <c r="D11" s="21"/>
      <c r="E11" s="20">
        <f>E12+E13+E14+E15+E16+E17+E18+E19+E20+E21+E22+E23+E24+E25+E26+E27+E28+E29+E30+E31+E32</f>
        <v>69695.23000000001</v>
      </c>
      <c r="F11" s="20">
        <f t="shared" ref="F11:H11" si="0">F12+F13+F14+F15+F16+F17+F18+F19+F20+F21+F22+F23+F24+F25+F26+F27+F28+F29+F30+F31+F32</f>
        <v>37537.149999999994</v>
      </c>
      <c r="G11" s="18" t="s">
        <v>195</v>
      </c>
      <c r="H11" s="27">
        <f t="shared" si="0"/>
        <v>18.25</v>
      </c>
      <c r="I11" s="28"/>
      <c r="J11" s="28"/>
    </row>
    <row r="12" spans="1:10" s="44" customFormat="1" ht="31.5" x14ac:dyDescent="0.25">
      <c r="A12" s="6" t="s">
        <v>25</v>
      </c>
      <c r="B12" s="40" t="s">
        <v>234</v>
      </c>
      <c r="C12" s="58" t="s">
        <v>197</v>
      </c>
      <c r="D12" s="58" t="s">
        <v>248</v>
      </c>
      <c r="E12" s="41">
        <v>2272.87</v>
      </c>
      <c r="F12" s="76">
        <v>314</v>
      </c>
      <c r="G12" s="39" t="s">
        <v>195</v>
      </c>
      <c r="H12" s="42">
        <v>0.6</v>
      </c>
      <c r="I12" s="43">
        <v>90</v>
      </c>
      <c r="J12" s="43"/>
    </row>
    <row r="13" spans="1:10" s="44" customFormat="1" ht="31.5" x14ac:dyDescent="0.25">
      <c r="A13" s="6" t="s">
        <v>68</v>
      </c>
      <c r="B13" s="40" t="s">
        <v>235</v>
      </c>
      <c r="C13" s="58" t="s">
        <v>197</v>
      </c>
      <c r="D13" s="58" t="s">
        <v>248</v>
      </c>
      <c r="E13" s="41">
        <v>765.96</v>
      </c>
      <c r="F13" s="76">
        <v>113</v>
      </c>
      <c r="G13" s="39" t="s">
        <v>195</v>
      </c>
      <c r="H13" s="42">
        <v>0.2</v>
      </c>
      <c r="I13" s="43">
        <v>90</v>
      </c>
      <c r="J13" s="43"/>
    </row>
    <row r="14" spans="1:10" s="44" customFormat="1" ht="31.5" x14ac:dyDescent="0.25">
      <c r="A14" s="6" t="s">
        <v>69</v>
      </c>
      <c r="B14" s="40" t="s">
        <v>236</v>
      </c>
      <c r="C14" s="58" t="s">
        <v>197</v>
      </c>
      <c r="D14" s="58" t="s">
        <v>248</v>
      </c>
      <c r="E14" s="41">
        <v>3029.82</v>
      </c>
      <c r="F14" s="76">
        <v>418</v>
      </c>
      <c r="G14" s="39" t="s">
        <v>195</v>
      </c>
      <c r="H14" s="42">
        <v>0.8</v>
      </c>
      <c r="I14" s="43">
        <v>90</v>
      </c>
      <c r="J14" s="43"/>
    </row>
    <row r="15" spans="1:10" s="44" customFormat="1" ht="31.5" x14ac:dyDescent="0.25">
      <c r="A15" s="6" t="s">
        <v>70</v>
      </c>
      <c r="B15" s="40" t="s">
        <v>237</v>
      </c>
      <c r="C15" s="58" t="s">
        <v>197</v>
      </c>
      <c r="D15" s="58" t="s">
        <v>248</v>
      </c>
      <c r="E15" s="41">
        <v>5345.69</v>
      </c>
      <c r="F15" s="76">
        <v>775</v>
      </c>
      <c r="G15" s="39" t="s">
        <v>195</v>
      </c>
      <c r="H15" s="42">
        <v>1.4</v>
      </c>
      <c r="I15" s="43">
        <v>90</v>
      </c>
      <c r="J15" s="43"/>
    </row>
    <row r="16" spans="1:10" s="44" customFormat="1" ht="31.5" x14ac:dyDescent="0.25">
      <c r="A16" s="6" t="s">
        <v>71</v>
      </c>
      <c r="B16" s="40" t="s">
        <v>238</v>
      </c>
      <c r="C16" s="58" t="s">
        <v>197</v>
      </c>
      <c r="D16" s="58" t="s">
        <v>248</v>
      </c>
      <c r="E16" s="41">
        <v>3818.78</v>
      </c>
      <c r="F16" s="76">
        <v>554</v>
      </c>
      <c r="G16" s="39" t="s">
        <v>195</v>
      </c>
      <c r="H16" s="42">
        <v>1</v>
      </c>
      <c r="I16" s="43">
        <v>90</v>
      </c>
      <c r="J16" s="43"/>
    </row>
    <row r="17" spans="1:10" s="44" customFormat="1" ht="31.5" x14ac:dyDescent="0.25">
      <c r="A17" s="6" t="s">
        <v>72</v>
      </c>
      <c r="B17" s="40" t="s">
        <v>239</v>
      </c>
      <c r="C17" s="58" t="s">
        <v>197</v>
      </c>
      <c r="D17" s="58" t="s">
        <v>248</v>
      </c>
      <c r="E17" s="41">
        <v>4200.26</v>
      </c>
      <c r="F17" s="76">
        <v>609</v>
      </c>
      <c r="G17" s="39" t="s">
        <v>195</v>
      </c>
      <c r="H17" s="42">
        <v>1.1000000000000001</v>
      </c>
      <c r="I17" s="43">
        <v>90</v>
      </c>
      <c r="J17" s="43"/>
    </row>
    <row r="18" spans="1:10" s="44" customFormat="1" ht="31.5" x14ac:dyDescent="0.25">
      <c r="A18" s="6" t="s">
        <v>73</v>
      </c>
      <c r="B18" s="40" t="s">
        <v>240</v>
      </c>
      <c r="C18" s="58" t="s">
        <v>197</v>
      </c>
      <c r="D18" s="58" t="s">
        <v>248</v>
      </c>
      <c r="E18" s="41">
        <v>1530.91</v>
      </c>
      <c r="F18" s="76">
        <v>225</v>
      </c>
      <c r="G18" s="39" t="s">
        <v>195</v>
      </c>
      <c r="H18" s="42">
        <v>0.4</v>
      </c>
      <c r="I18" s="43">
        <v>90</v>
      </c>
      <c r="J18" s="43"/>
    </row>
    <row r="19" spans="1:10" s="44" customFormat="1" ht="31.5" x14ac:dyDescent="0.25">
      <c r="A19" s="6" t="s">
        <v>74</v>
      </c>
      <c r="B19" s="40" t="s">
        <v>241</v>
      </c>
      <c r="C19" s="58" t="s">
        <v>197</v>
      </c>
      <c r="D19" s="58" t="s">
        <v>248</v>
      </c>
      <c r="E19" s="41">
        <v>956.2</v>
      </c>
      <c r="F19" s="76">
        <v>140</v>
      </c>
      <c r="G19" s="39" t="s">
        <v>195</v>
      </c>
      <c r="H19" s="42">
        <v>0.25</v>
      </c>
      <c r="I19" s="43">
        <v>90</v>
      </c>
      <c r="J19" s="43"/>
    </row>
    <row r="20" spans="1:10" s="44" customFormat="1" ht="31.5" x14ac:dyDescent="0.25">
      <c r="A20" s="6" t="s">
        <v>75</v>
      </c>
      <c r="B20" s="40" t="s">
        <v>242</v>
      </c>
      <c r="C20" s="58" t="s">
        <v>197</v>
      </c>
      <c r="D20" s="58" t="s">
        <v>248</v>
      </c>
      <c r="E20" s="41">
        <v>3818.78</v>
      </c>
      <c r="F20" s="76">
        <v>554</v>
      </c>
      <c r="G20" s="39" t="s">
        <v>195</v>
      </c>
      <c r="H20" s="42">
        <v>1</v>
      </c>
      <c r="I20" s="43">
        <v>90</v>
      </c>
      <c r="J20" s="43"/>
    </row>
    <row r="21" spans="1:10" s="44" customFormat="1" ht="31.5" x14ac:dyDescent="0.25">
      <c r="A21" s="6" t="s">
        <v>76</v>
      </c>
      <c r="B21" s="40" t="s">
        <v>243</v>
      </c>
      <c r="C21" s="58" t="s">
        <v>197</v>
      </c>
      <c r="D21" s="58" t="s">
        <v>248</v>
      </c>
      <c r="E21" s="41">
        <v>3144.77</v>
      </c>
      <c r="F21" s="76">
        <v>435</v>
      </c>
      <c r="G21" s="39" t="s">
        <v>195</v>
      </c>
      <c r="H21" s="42">
        <v>0.83</v>
      </c>
      <c r="I21" s="43">
        <v>90</v>
      </c>
      <c r="J21" s="43"/>
    </row>
    <row r="22" spans="1:10" s="44" customFormat="1" ht="31.5" x14ac:dyDescent="0.25">
      <c r="A22" s="6" t="s">
        <v>77</v>
      </c>
      <c r="B22" s="40" t="s">
        <v>244</v>
      </c>
      <c r="C22" s="58" t="s">
        <v>197</v>
      </c>
      <c r="D22" s="58" t="s">
        <v>248</v>
      </c>
      <c r="E22" s="41">
        <v>3029.82</v>
      </c>
      <c r="F22" s="76">
        <v>418</v>
      </c>
      <c r="G22" s="39" t="s">
        <v>195</v>
      </c>
      <c r="H22" s="42">
        <v>0.8</v>
      </c>
      <c r="I22" s="43">
        <v>90</v>
      </c>
      <c r="J22" s="43"/>
    </row>
    <row r="23" spans="1:10" s="44" customFormat="1" ht="31.5" x14ac:dyDescent="0.25">
      <c r="A23" s="6" t="s">
        <v>78</v>
      </c>
      <c r="B23" s="40" t="s">
        <v>245</v>
      </c>
      <c r="C23" s="58" t="s">
        <v>197</v>
      </c>
      <c r="D23" s="58" t="s">
        <v>248</v>
      </c>
      <c r="E23" s="41">
        <v>2689.99</v>
      </c>
      <c r="F23" s="76">
        <v>372</v>
      </c>
      <c r="G23" s="39" t="s">
        <v>195</v>
      </c>
      <c r="H23" s="42">
        <v>0.70799999999999996</v>
      </c>
      <c r="I23" s="43">
        <v>90</v>
      </c>
      <c r="J23" s="43"/>
    </row>
    <row r="24" spans="1:10" s="44" customFormat="1" ht="31.5" x14ac:dyDescent="0.25">
      <c r="A24" s="6" t="s">
        <v>79</v>
      </c>
      <c r="B24" s="40" t="s">
        <v>246</v>
      </c>
      <c r="C24" s="58" t="s">
        <v>197</v>
      </c>
      <c r="D24" s="58" t="s">
        <v>248</v>
      </c>
      <c r="E24" s="41">
        <v>2500.75</v>
      </c>
      <c r="F24" s="76">
        <v>346</v>
      </c>
      <c r="G24" s="39" t="s">
        <v>195</v>
      </c>
      <c r="H24" s="42">
        <v>0.66200000000000003</v>
      </c>
      <c r="I24" s="43">
        <v>90</v>
      </c>
      <c r="J24" s="43"/>
    </row>
    <row r="25" spans="1:10" s="44" customFormat="1" ht="31.5" x14ac:dyDescent="0.25">
      <c r="A25" s="6" t="s">
        <v>80</v>
      </c>
      <c r="B25" s="40" t="s">
        <v>247</v>
      </c>
      <c r="C25" s="58" t="s">
        <v>197</v>
      </c>
      <c r="D25" s="58" t="s">
        <v>248</v>
      </c>
      <c r="E25" s="41">
        <v>383.48</v>
      </c>
      <c r="F25" s="76">
        <v>57</v>
      </c>
      <c r="G25" s="39" t="s">
        <v>195</v>
      </c>
      <c r="H25" s="42">
        <v>0.1</v>
      </c>
      <c r="I25" s="43">
        <v>90</v>
      </c>
      <c r="J25" s="43"/>
    </row>
    <row r="26" spans="1:10" s="44" customFormat="1" ht="31.5" x14ac:dyDescent="0.25">
      <c r="A26" s="6" t="s">
        <v>81</v>
      </c>
      <c r="B26" s="40" t="s">
        <v>249</v>
      </c>
      <c r="C26" s="58" t="s">
        <v>197</v>
      </c>
      <c r="D26" s="58" t="s">
        <v>209</v>
      </c>
      <c r="E26" s="41">
        <v>2272.87</v>
      </c>
      <c r="F26" s="41">
        <v>2272.87</v>
      </c>
      <c r="G26" s="39" t="s">
        <v>195</v>
      </c>
      <c r="H26" s="42">
        <v>0.6</v>
      </c>
      <c r="I26" s="43">
        <v>90</v>
      </c>
      <c r="J26" s="43"/>
    </row>
    <row r="27" spans="1:10" s="44" customFormat="1" ht="31.5" x14ac:dyDescent="0.25">
      <c r="A27" s="6" t="s">
        <v>82</v>
      </c>
      <c r="B27" s="40" t="s">
        <v>250</v>
      </c>
      <c r="C27" s="58" t="s">
        <v>197</v>
      </c>
      <c r="D27" s="58" t="s">
        <v>209</v>
      </c>
      <c r="E27" s="41">
        <v>11645.34</v>
      </c>
      <c r="F27" s="41">
        <v>11645.34</v>
      </c>
      <c r="G27" s="39" t="s">
        <v>195</v>
      </c>
      <c r="H27" s="42">
        <v>3</v>
      </c>
      <c r="I27" s="43">
        <v>90</v>
      </c>
      <c r="J27" s="43"/>
    </row>
    <row r="28" spans="1:10" s="44" customFormat="1" ht="31.5" x14ac:dyDescent="0.25">
      <c r="A28" s="6" t="s">
        <v>83</v>
      </c>
      <c r="B28" s="40" t="s">
        <v>251</v>
      </c>
      <c r="C28" s="58" t="s">
        <v>197</v>
      </c>
      <c r="D28" s="58" t="s">
        <v>209</v>
      </c>
      <c r="E28" s="41">
        <v>3029.82</v>
      </c>
      <c r="F28" s="41">
        <v>3029.82</v>
      </c>
      <c r="G28" s="39" t="s">
        <v>195</v>
      </c>
      <c r="H28" s="42">
        <v>0.8</v>
      </c>
      <c r="I28" s="43">
        <v>90</v>
      </c>
      <c r="J28" s="43"/>
    </row>
    <row r="29" spans="1:10" s="44" customFormat="1" ht="31.5" x14ac:dyDescent="0.25">
      <c r="A29" s="39" t="s">
        <v>84</v>
      </c>
      <c r="B29" s="40" t="s">
        <v>252</v>
      </c>
      <c r="C29" s="58" t="s">
        <v>197</v>
      </c>
      <c r="D29" s="58" t="s">
        <v>209</v>
      </c>
      <c r="E29" s="41">
        <v>3818.78</v>
      </c>
      <c r="F29" s="41">
        <v>3818.78</v>
      </c>
      <c r="G29" s="39" t="s">
        <v>195</v>
      </c>
      <c r="H29" s="42">
        <v>1</v>
      </c>
      <c r="I29" s="43">
        <v>90</v>
      </c>
      <c r="J29" s="43"/>
    </row>
    <row r="30" spans="1:10" s="44" customFormat="1" ht="31.5" x14ac:dyDescent="0.25">
      <c r="A30" s="39" t="s">
        <v>85</v>
      </c>
      <c r="B30" s="40" t="s">
        <v>253</v>
      </c>
      <c r="C30" s="58" t="s">
        <v>197</v>
      </c>
      <c r="D30" s="58" t="s">
        <v>209</v>
      </c>
      <c r="E30" s="41">
        <v>1893.39</v>
      </c>
      <c r="F30" s="41">
        <v>1893.39</v>
      </c>
      <c r="G30" s="39" t="s">
        <v>195</v>
      </c>
      <c r="H30" s="42">
        <v>0.5</v>
      </c>
      <c r="I30" s="43">
        <v>90</v>
      </c>
      <c r="J30" s="43"/>
    </row>
    <row r="31" spans="1:10" s="44" customFormat="1" ht="31.5" x14ac:dyDescent="0.25">
      <c r="A31" s="39" t="s">
        <v>86</v>
      </c>
      <c r="B31" s="40" t="s">
        <v>254</v>
      </c>
      <c r="C31" s="58" t="s">
        <v>197</v>
      </c>
      <c r="D31" s="58" t="s">
        <v>209</v>
      </c>
      <c r="E31" s="41">
        <v>5728.17</v>
      </c>
      <c r="F31" s="41">
        <v>5728.17</v>
      </c>
      <c r="G31" s="39" t="s">
        <v>195</v>
      </c>
      <c r="H31" s="42">
        <v>1.5</v>
      </c>
      <c r="I31" s="43">
        <v>90</v>
      </c>
      <c r="J31" s="43"/>
    </row>
    <row r="32" spans="1:10" s="44" customFormat="1" ht="31.5" x14ac:dyDescent="0.25">
      <c r="A32" s="39" t="s">
        <v>87</v>
      </c>
      <c r="B32" s="40" t="s">
        <v>255</v>
      </c>
      <c r="C32" s="58" t="s">
        <v>197</v>
      </c>
      <c r="D32" s="58" t="s">
        <v>209</v>
      </c>
      <c r="E32" s="41">
        <v>3818.78</v>
      </c>
      <c r="F32" s="41">
        <v>3818.78</v>
      </c>
      <c r="G32" s="39" t="s">
        <v>195</v>
      </c>
      <c r="H32" s="42">
        <v>1</v>
      </c>
      <c r="I32" s="43">
        <v>90</v>
      </c>
      <c r="J32" s="43"/>
    </row>
    <row r="33" spans="1:10" s="57" customFormat="1" ht="34.5" customHeight="1" x14ac:dyDescent="0.25">
      <c r="A33" s="18" t="s">
        <v>68</v>
      </c>
      <c r="B33" s="19" t="s">
        <v>211</v>
      </c>
      <c r="C33" s="21"/>
      <c r="D33" s="21"/>
      <c r="E33" s="20">
        <f>E34+E35+E36+E37+E38+E39+E40+E41+E42+E43+E44+E45+E46+E47+E48+E49+E50+E51+E52+E53+E54</f>
        <v>107557.66654999997</v>
      </c>
      <c r="F33" s="20">
        <f>F34+F35+F36+F37+F38+F39+F40+F41+F42+F43+F44+F45+F46+F47+F48+F49+F50+F51+F52+F53+F54</f>
        <v>46640.068939999997</v>
      </c>
      <c r="G33" s="23"/>
      <c r="H33" s="27">
        <f>H34+H35+H36+H37+H38+H39+H40+H41+H42+H43+H44+H45+H46+H47+H48+H49+H50+H51+H52+H53+H54</f>
        <v>28.326800000000009</v>
      </c>
      <c r="I33" s="27"/>
      <c r="J33" s="28">
        <f>J34+J35+J36+J37+J38+J39+J40+J41+J42+J43+J44+J45+J46+J47+J48+J49+J50+J51+J52+J53+J54</f>
        <v>13</v>
      </c>
    </row>
    <row r="34" spans="1:10" s="44" customFormat="1" x14ac:dyDescent="0.25">
      <c r="A34" s="6" t="s">
        <v>213</v>
      </c>
      <c r="B34" s="10" t="s">
        <v>50</v>
      </c>
      <c r="C34" s="38" t="s">
        <v>197</v>
      </c>
      <c r="D34" s="38" t="s">
        <v>197</v>
      </c>
      <c r="E34" s="41">
        <v>6408.94</v>
      </c>
      <c r="F34" s="41">
        <v>442.62599999999998</v>
      </c>
      <c r="G34" s="6" t="s">
        <v>65</v>
      </c>
      <c r="H34" s="12">
        <v>2.8588</v>
      </c>
      <c r="I34" s="71" t="s">
        <v>97</v>
      </c>
      <c r="J34" s="29"/>
    </row>
    <row r="35" spans="1:10" s="44" customFormat="1" ht="31.5" x14ac:dyDescent="0.25">
      <c r="A35" s="6" t="s">
        <v>214</v>
      </c>
      <c r="B35" s="10" t="s">
        <v>58</v>
      </c>
      <c r="C35" s="38" t="s">
        <v>197</v>
      </c>
      <c r="D35" s="38" t="s">
        <v>197</v>
      </c>
      <c r="E35" s="41">
        <v>6165.38</v>
      </c>
      <c r="F35" s="41">
        <v>450.93133</v>
      </c>
      <c r="G35" s="6" t="s">
        <v>65</v>
      </c>
      <c r="H35" s="12">
        <v>2</v>
      </c>
      <c r="I35" s="71" t="s">
        <v>212</v>
      </c>
      <c r="J35" s="29"/>
    </row>
    <row r="36" spans="1:10" ht="31.5" x14ac:dyDescent="0.25">
      <c r="A36" s="6" t="s">
        <v>215</v>
      </c>
      <c r="B36" s="10" t="s">
        <v>115</v>
      </c>
      <c r="C36" s="38" t="s">
        <v>197</v>
      </c>
      <c r="D36" s="38" t="s">
        <v>197</v>
      </c>
      <c r="E36" s="41">
        <v>2192.35</v>
      </c>
      <c r="F36" s="41">
        <v>63.668669999999999</v>
      </c>
      <c r="G36" s="6" t="s">
        <v>65</v>
      </c>
      <c r="H36" s="12">
        <v>0.23</v>
      </c>
      <c r="I36" s="71" t="s">
        <v>142</v>
      </c>
      <c r="J36" s="29"/>
    </row>
    <row r="37" spans="1:10" x14ac:dyDescent="0.25">
      <c r="A37" s="6" t="s">
        <v>216</v>
      </c>
      <c r="B37" s="40" t="s">
        <v>164</v>
      </c>
      <c r="C37" s="38" t="s">
        <v>197</v>
      </c>
      <c r="D37" s="38" t="s">
        <v>197</v>
      </c>
      <c r="E37" s="41">
        <v>4327.07</v>
      </c>
      <c r="F37" s="41">
        <v>209.739</v>
      </c>
      <c r="G37" s="6" t="s">
        <v>65</v>
      </c>
      <c r="H37" s="42">
        <v>1.448</v>
      </c>
      <c r="I37" s="70" t="s">
        <v>138</v>
      </c>
      <c r="J37" s="43">
        <v>1</v>
      </c>
    </row>
    <row r="38" spans="1:10" x14ac:dyDescent="0.25">
      <c r="A38" s="6" t="s">
        <v>217</v>
      </c>
      <c r="B38" s="40" t="s">
        <v>162</v>
      </c>
      <c r="C38" s="38" t="s">
        <v>197</v>
      </c>
      <c r="D38" s="38" t="s">
        <v>197</v>
      </c>
      <c r="E38" s="41">
        <v>6177.73</v>
      </c>
      <c r="F38" s="41">
        <v>547.46</v>
      </c>
      <c r="G38" s="6" t="s">
        <v>65</v>
      </c>
      <c r="H38" s="42">
        <v>0.98799999999999999</v>
      </c>
      <c r="I38" s="70" t="s">
        <v>138</v>
      </c>
      <c r="J38" s="43">
        <v>1</v>
      </c>
    </row>
    <row r="39" spans="1:10" x14ac:dyDescent="0.25">
      <c r="A39" s="6" t="s">
        <v>218</v>
      </c>
      <c r="B39" s="40" t="s">
        <v>163</v>
      </c>
      <c r="C39" s="38" t="s">
        <v>197</v>
      </c>
      <c r="D39" s="38" t="s">
        <v>197</v>
      </c>
      <c r="E39" s="41">
        <v>12499.72</v>
      </c>
      <c r="F39" s="41">
        <v>485.17599999999999</v>
      </c>
      <c r="G39" s="6" t="s">
        <v>65</v>
      </c>
      <c r="H39" s="42">
        <v>1.5249999999999999</v>
      </c>
      <c r="I39" s="70" t="s">
        <v>138</v>
      </c>
      <c r="J39" s="43">
        <v>1</v>
      </c>
    </row>
    <row r="40" spans="1:10" x14ac:dyDescent="0.25">
      <c r="A40" s="6" t="s">
        <v>219</v>
      </c>
      <c r="B40" s="40" t="s">
        <v>165</v>
      </c>
      <c r="C40" s="38" t="s">
        <v>197</v>
      </c>
      <c r="D40" s="38" t="s">
        <v>197</v>
      </c>
      <c r="E40" s="41">
        <v>6752.78</v>
      </c>
      <c r="F40" s="41">
        <v>417.77800000000002</v>
      </c>
      <c r="G40" s="6" t="s">
        <v>65</v>
      </c>
      <c r="H40" s="12">
        <v>2</v>
      </c>
      <c r="I40" s="70" t="s">
        <v>138</v>
      </c>
      <c r="J40" s="29">
        <v>1</v>
      </c>
    </row>
    <row r="41" spans="1:10" x14ac:dyDescent="0.25">
      <c r="A41" s="6" t="s">
        <v>220</v>
      </c>
      <c r="B41" s="10" t="s">
        <v>166</v>
      </c>
      <c r="C41" s="38" t="s">
        <v>197</v>
      </c>
      <c r="D41" s="38" t="s">
        <v>197</v>
      </c>
      <c r="E41" s="41">
        <v>5410.16</v>
      </c>
      <c r="F41" s="41">
        <v>277.20299999999997</v>
      </c>
      <c r="G41" s="6" t="s">
        <v>65</v>
      </c>
      <c r="H41" s="12">
        <v>1.5920000000000001</v>
      </c>
      <c r="I41" s="70" t="s">
        <v>138</v>
      </c>
      <c r="J41" s="29">
        <v>1</v>
      </c>
    </row>
    <row r="42" spans="1:10" x14ac:dyDescent="0.25">
      <c r="A42" s="6" t="s">
        <v>221</v>
      </c>
      <c r="B42" s="10" t="s">
        <v>167</v>
      </c>
      <c r="C42" s="38" t="s">
        <v>197</v>
      </c>
      <c r="D42" s="38" t="s">
        <v>197</v>
      </c>
      <c r="E42" s="41">
        <v>4749.49</v>
      </c>
      <c r="F42" s="41">
        <v>219.50767000000002</v>
      </c>
      <c r="G42" s="6" t="s">
        <v>65</v>
      </c>
      <c r="H42" s="12">
        <v>1.4</v>
      </c>
      <c r="I42" s="70" t="s">
        <v>138</v>
      </c>
      <c r="J42" s="29">
        <v>1</v>
      </c>
    </row>
    <row r="43" spans="1:10" x14ac:dyDescent="0.25">
      <c r="A43" s="6" t="s">
        <v>222</v>
      </c>
      <c r="B43" s="10" t="s">
        <v>168</v>
      </c>
      <c r="C43" s="38" t="s">
        <v>197</v>
      </c>
      <c r="D43" s="38" t="s">
        <v>197</v>
      </c>
      <c r="E43" s="41">
        <v>11412.44</v>
      </c>
      <c r="F43" s="41">
        <v>8112.44272</v>
      </c>
      <c r="G43" s="6" t="s">
        <v>65</v>
      </c>
      <c r="H43" s="12">
        <v>3</v>
      </c>
      <c r="I43" s="71" t="s">
        <v>193</v>
      </c>
      <c r="J43" s="29">
        <v>1</v>
      </c>
    </row>
    <row r="44" spans="1:10" ht="31.5" x14ac:dyDescent="0.25">
      <c r="A44" s="6" t="s">
        <v>223</v>
      </c>
      <c r="B44" s="10" t="s">
        <v>208</v>
      </c>
      <c r="C44" s="38" t="s">
        <v>197</v>
      </c>
      <c r="D44" s="38" t="s">
        <v>197</v>
      </c>
      <c r="E44" s="41">
        <v>6398.07</v>
      </c>
      <c r="F44" s="41">
        <v>350</v>
      </c>
      <c r="G44" s="6" t="s">
        <v>65</v>
      </c>
      <c r="H44" s="12">
        <v>1.46</v>
      </c>
      <c r="I44" s="71" t="s">
        <v>194</v>
      </c>
      <c r="J44" s="29">
        <v>1</v>
      </c>
    </row>
    <row r="45" spans="1:10" ht="31.5" x14ac:dyDescent="0.25">
      <c r="A45" s="6" t="s">
        <v>224</v>
      </c>
      <c r="B45" s="13" t="s">
        <v>207</v>
      </c>
      <c r="C45" s="38" t="s">
        <v>197</v>
      </c>
      <c r="D45" s="38" t="s">
        <v>209</v>
      </c>
      <c r="E45" s="41">
        <v>9290.6358299999993</v>
      </c>
      <c r="F45" s="41">
        <v>9290.6358299999993</v>
      </c>
      <c r="G45" s="6" t="s">
        <v>65</v>
      </c>
      <c r="H45" s="12">
        <v>3.1850000000000001</v>
      </c>
      <c r="I45" s="71" t="s">
        <v>193</v>
      </c>
      <c r="J45" s="29"/>
    </row>
    <row r="46" spans="1:10" x14ac:dyDescent="0.25">
      <c r="A46" s="6" t="s">
        <v>225</v>
      </c>
      <c r="B46" s="10" t="s">
        <v>198</v>
      </c>
      <c r="C46" s="38" t="s">
        <v>197</v>
      </c>
      <c r="D46" s="38" t="s">
        <v>209</v>
      </c>
      <c r="E46" s="41">
        <v>11911.74272</v>
      </c>
      <c r="F46" s="41">
        <v>11911.74272</v>
      </c>
      <c r="G46" s="6" t="s">
        <v>65</v>
      </c>
      <c r="H46" s="12">
        <v>3.8</v>
      </c>
      <c r="I46" s="71" t="s">
        <v>135</v>
      </c>
      <c r="J46" s="71">
        <v>1</v>
      </c>
    </row>
    <row r="47" spans="1:10" x14ac:dyDescent="0.25">
      <c r="A47" s="6" t="s">
        <v>226</v>
      </c>
      <c r="B47" s="10" t="s">
        <v>199</v>
      </c>
      <c r="C47" s="38" t="s">
        <v>197</v>
      </c>
      <c r="D47" s="38" t="s">
        <v>209</v>
      </c>
      <c r="E47" s="41">
        <v>2176.692</v>
      </c>
      <c r="F47" s="41">
        <v>2176.692</v>
      </c>
      <c r="G47" s="6" t="s">
        <v>65</v>
      </c>
      <c r="H47" s="12">
        <v>0.3</v>
      </c>
      <c r="I47" s="71" t="s">
        <v>138</v>
      </c>
      <c r="J47" s="71">
        <v>1</v>
      </c>
    </row>
    <row r="48" spans="1:10" x14ac:dyDescent="0.25">
      <c r="A48" s="6" t="s">
        <v>227</v>
      </c>
      <c r="B48" s="10" t="s">
        <v>200</v>
      </c>
      <c r="C48" s="38" t="s">
        <v>197</v>
      </c>
      <c r="D48" s="38" t="s">
        <v>209</v>
      </c>
      <c r="E48" s="41">
        <v>2176.692</v>
      </c>
      <c r="F48" s="41">
        <v>2176.692</v>
      </c>
      <c r="G48" s="6" t="s">
        <v>65</v>
      </c>
      <c r="H48" s="12">
        <v>0.3</v>
      </c>
      <c r="I48" s="71" t="s">
        <v>138</v>
      </c>
      <c r="J48" s="71">
        <v>1</v>
      </c>
    </row>
    <row r="49" spans="1:10" x14ac:dyDescent="0.25">
      <c r="A49" s="6" t="s">
        <v>228</v>
      </c>
      <c r="B49" s="10" t="s">
        <v>201</v>
      </c>
      <c r="C49" s="38" t="s">
        <v>197</v>
      </c>
      <c r="D49" s="38" t="s">
        <v>209</v>
      </c>
      <c r="E49" s="41">
        <v>1815.1</v>
      </c>
      <c r="F49" s="41">
        <v>1815.1</v>
      </c>
      <c r="G49" s="6" t="s">
        <v>65</v>
      </c>
      <c r="H49" s="12">
        <v>0.64</v>
      </c>
      <c r="I49" s="71" t="s">
        <v>138</v>
      </c>
      <c r="J49" s="29"/>
    </row>
    <row r="50" spans="1:10" x14ac:dyDescent="0.25">
      <c r="A50" s="6" t="s">
        <v>229</v>
      </c>
      <c r="B50" s="10" t="s">
        <v>202</v>
      </c>
      <c r="C50" s="38" t="s">
        <v>197</v>
      </c>
      <c r="D50" s="38" t="s">
        <v>209</v>
      </c>
      <c r="E50" s="41">
        <v>577.45000000000005</v>
      </c>
      <c r="F50" s="41">
        <v>577.45000000000005</v>
      </c>
      <c r="G50" s="6" t="s">
        <v>65</v>
      </c>
      <c r="H50" s="12">
        <v>0.1</v>
      </c>
      <c r="I50" s="71" t="s">
        <v>138</v>
      </c>
      <c r="J50" s="29"/>
    </row>
    <row r="51" spans="1:10" s="44" customFormat="1" x14ac:dyDescent="0.25">
      <c r="A51" s="39" t="s">
        <v>230</v>
      </c>
      <c r="B51" s="10" t="s">
        <v>203</v>
      </c>
      <c r="C51" s="38" t="s">
        <v>197</v>
      </c>
      <c r="D51" s="38" t="s">
        <v>209</v>
      </c>
      <c r="E51" s="41">
        <v>577.45000000000005</v>
      </c>
      <c r="F51" s="41">
        <v>577.45000000000005</v>
      </c>
      <c r="G51" s="6" t="s">
        <v>65</v>
      </c>
      <c r="H51" s="42">
        <v>0.1</v>
      </c>
      <c r="I51" s="71" t="s">
        <v>138</v>
      </c>
      <c r="J51" s="29"/>
    </row>
    <row r="52" spans="1:10" s="44" customFormat="1" x14ac:dyDescent="0.25">
      <c r="A52" s="39" t="s">
        <v>231</v>
      </c>
      <c r="B52" s="40" t="s">
        <v>204</v>
      </c>
      <c r="C52" s="38" t="s">
        <v>197</v>
      </c>
      <c r="D52" s="38" t="s">
        <v>209</v>
      </c>
      <c r="E52" s="41">
        <v>1741.49</v>
      </c>
      <c r="F52" s="41">
        <v>1741.49</v>
      </c>
      <c r="G52" s="6" t="s">
        <v>65</v>
      </c>
      <c r="H52" s="42">
        <v>0.6</v>
      </c>
      <c r="I52" s="71" t="s">
        <v>138</v>
      </c>
      <c r="J52" s="29"/>
    </row>
    <row r="53" spans="1:10" s="44" customFormat="1" ht="15" customHeight="1" x14ac:dyDescent="0.25">
      <c r="A53" s="39" t="s">
        <v>232</v>
      </c>
      <c r="B53" s="40" t="s">
        <v>205</v>
      </c>
      <c r="C53" s="38" t="s">
        <v>197</v>
      </c>
      <c r="D53" s="38" t="s">
        <v>209</v>
      </c>
      <c r="E53" s="41">
        <v>2619.5920000000001</v>
      </c>
      <c r="F53" s="41">
        <v>2619.5920000000001</v>
      </c>
      <c r="G53" s="6" t="s">
        <v>65</v>
      </c>
      <c r="H53" s="42">
        <v>0.5</v>
      </c>
      <c r="I53" s="71" t="s">
        <v>138</v>
      </c>
      <c r="J53" s="70">
        <v>1</v>
      </c>
    </row>
    <row r="54" spans="1:10" s="44" customFormat="1" ht="18.75" customHeight="1" x14ac:dyDescent="0.25">
      <c r="A54" s="39" t="s">
        <v>233</v>
      </c>
      <c r="B54" s="40" t="s">
        <v>206</v>
      </c>
      <c r="C54" s="38" t="s">
        <v>197</v>
      </c>
      <c r="D54" s="38" t="s">
        <v>209</v>
      </c>
      <c r="E54" s="41">
        <v>2176.692</v>
      </c>
      <c r="F54" s="41">
        <v>2176.692</v>
      </c>
      <c r="G54" s="6" t="s">
        <v>65</v>
      </c>
      <c r="H54" s="12">
        <v>0.3</v>
      </c>
      <c r="I54" s="71" t="s">
        <v>138</v>
      </c>
      <c r="J54" s="70">
        <v>1</v>
      </c>
    </row>
    <row r="55" spans="1:10" ht="63" x14ac:dyDescent="0.25">
      <c r="A55" s="18" t="s">
        <v>26</v>
      </c>
      <c r="B55" s="19" t="s">
        <v>19</v>
      </c>
      <c r="C55" s="21" t="s">
        <v>197</v>
      </c>
      <c r="D55" s="21" t="s">
        <v>209</v>
      </c>
      <c r="E55" s="20">
        <v>10950.74</v>
      </c>
      <c r="F55" s="20">
        <v>10950.74</v>
      </c>
      <c r="G55" s="23" t="s">
        <v>196</v>
      </c>
      <c r="H55" s="27"/>
      <c r="I55" s="21"/>
      <c r="J55" s="28"/>
    </row>
    <row r="56" spans="1:10" s="57" customFormat="1" ht="63" x14ac:dyDescent="0.25">
      <c r="A56" s="39" t="s">
        <v>129</v>
      </c>
      <c r="B56" s="40" t="s">
        <v>196</v>
      </c>
      <c r="C56" s="58" t="s">
        <v>197</v>
      </c>
      <c r="D56" s="58" t="s">
        <v>209</v>
      </c>
      <c r="E56" s="41">
        <v>10950.74</v>
      </c>
      <c r="F56" s="41">
        <v>10950.74</v>
      </c>
      <c r="G56" s="39" t="s">
        <v>196</v>
      </c>
      <c r="H56" s="22" t="s">
        <v>32</v>
      </c>
      <c r="I56" s="22" t="s">
        <v>32</v>
      </c>
      <c r="J56" s="22" t="s">
        <v>32</v>
      </c>
    </row>
    <row r="57" spans="1:10" s="44" customFormat="1" x14ac:dyDescent="0.25">
      <c r="A57" s="6" t="s">
        <v>28</v>
      </c>
      <c r="B57" s="14" t="s">
        <v>20</v>
      </c>
      <c r="C57" s="22" t="s">
        <v>32</v>
      </c>
      <c r="D57" s="22" t="s">
        <v>32</v>
      </c>
      <c r="E57" s="15">
        <v>0</v>
      </c>
      <c r="F57" s="15">
        <v>0</v>
      </c>
      <c r="G57" s="26" t="s">
        <v>32</v>
      </c>
      <c r="H57" s="22" t="s">
        <v>32</v>
      </c>
      <c r="I57" s="22" t="s">
        <v>32</v>
      </c>
      <c r="J57" s="22" t="s">
        <v>32</v>
      </c>
    </row>
    <row r="58" spans="1:10" s="16" customFormat="1" ht="31.5" x14ac:dyDescent="0.25">
      <c r="A58" s="18" t="s">
        <v>29</v>
      </c>
      <c r="B58" s="19" t="s">
        <v>21</v>
      </c>
      <c r="C58" s="21" t="s">
        <v>197</v>
      </c>
      <c r="D58" s="21" t="s">
        <v>209</v>
      </c>
      <c r="E58" s="20">
        <v>10614.85</v>
      </c>
      <c r="F58" s="20">
        <v>10614.85</v>
      </c>
      <c r="G58" s="23" t="s">
        <v>36</v>
      </c>
      <c r="H58" s="27"/>
      <c r="I58" s="21"/>
      <c r="J58" s="28"/>
    </row>
    <row r="59" spans="1:10" s="16" customFormat="1" x14ac:dyDescent="0.25">
      <c r="A59" s="2" t="s">
        <v>30</v>
      </c>
      <c r="B59" s="14" t="s">
        <v>22</v>
      </c>
      <c r="C59" s="22" t="s">
        <v>32</v>
      </c>
      <c r="D59" s="22" t="s">
        <v>32</v>
      </c>
      <c r="E59" s="15">
        <v>0</v>
      </c>
      <c r="F59" s="15">
        <v>0</v>
      </c>
      <c r="G59" s="25" t="s">
        <v>32</v>
      </c>
      <c r="H59" s="22" t="s">
        <v>32</v>
      </c>
      <c r="I59" s="22" t="s">
        <v>32</v>
      </c>
      <c r="J59" s="22" t="s">
        <v>32</v>
      </c>
    </row>
    <row r="60" spans="1:10" s="16" customFormat="1" x14ac:dyDescent="0.25">
      <c r="A60" s="2" t="s">
        <v>31</v>
      </c>
      <c r="B60" s="14" t="s">
        <v>23</v>
      </c>
      <c r="C60" s="22" t="s">
        <v>32</v>
      </c>
      <c r="D60" s="22" t="s">
        <v>32</v>
      </c>
      <c r="E60" s="15">
        <v>0</v>
      </c>
      <c r="F60" s="15">
        <v>0</v>
      </c>
      <c r="G60" s="25" t="s">
        <v>32</v>
      </c>
      <c r="H60" s="22" t="s">
        <v>32</v>
      </c>
      <c r="I60" s="22" t="s">
        <v>32</v>
      </c>
      <c r="J60" s="22" t="s">
        <v>32</v>
      </c>
    </row>
    <row r="61" spans="1:10" s="16" customFormat="1" x14ac:dyDescent="0.25">
      <c r="A61" s="18" t="s">
        <v>176</v>
      </c>
      <c r="B61" s="19" t="s">
        <v>177</v>
      </c>
      <c r="C61" s="21" t="s">
        <v>197</v>
      </c>
      <c r="D61" s="21" t="s">
        <v>209</v>
      </c>
      <c r="E61" s="20">
        <v>6968.76</v>
      </c>
      <c r="F61" s="20">
        <v>6968.76</v>
      </c>
      <c r="G61" s="23" t="s">
        <v>36</v>
      </c>
      <c r="H61" s="27"/>
      <c r="I61" s="21"/>
      <c r="J61" s="28"/>
    </row>
    <row r="62" spans="1:10" ht="30.75" customHeight="1" x14ac:dyDescent="0.25"/>
    <row r="65" spans="4:4" x14ac:dyDescent="0.25">
      <c r="D65" s="77"/>
    </row>
    <row r="66" spans="4:4" x14ac:dyDescent="0.25">
      <c r="D66" s="77"/>
    </row>
    <row r="67" spans="4:4" x14ac:dyDescent="0.25">
      <c r="D67" s="77"/>
    </row>
    <row r="68" spans="4:4" x14ac:dyDescent="0.25">
      <c r="D68" s="77"/>
    </row>
    <row r="69" spans="4:4" x14ac:dyDescent="0.25">
      <c r="D69" s="77"/>
    </row>
    <row r="70" spans="4:4" x14ac:dyDescent="0.25">
      <c r="D70" s="77"/>
    </row>
    <row r="71" spans="4:4" x14ac:dyDescent="0.25">
      <c r="D71" s="77"/>
    </row>
  </sheetData>
  <mergeCells count="7">
    <mergeCell ref="G1:J1"/>
    <mergeCell ref="A3:J3"/>
    <mergeCell ref="A5:A6"/>
    <mergeCell ref="B5:B6"/>
    <mergeCell ref="C5:D5"/>
    <mergeCell ref="E5:G5"/>
    <mergeCell ref="H5:J5"/>
  </mergeCells>
  <conditionalFormatting sqref="B1:B62 B77:B1048576">
    <cfRule type="duplicateValues" dxfId="1" priority="1"/>
  </conditionalFormatting>
  <pageMargins left="0.25" right="0.25" top="0.75" bottom="0.75" header="0.3" footer="0.3"/>
  <pageSetup paperSize="9" scale="62" fitToHeight="0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workbookViewId="0">
      <pane xSplit="2" ySplit="7" topLeftCell="C35" activePane="bottomRight" state="frozen"/>
      <selection pane="topRight" activeCell="C1" sqref="C1"/>
      <selection pane="bottomLeft" activeCell="A8" sqref="A8"/>
      <selection pane="bottomRight" activeCell="H35" sqref="H35"/>
    </sheetView>
  </sheetViews>
  <sheetFormatPr defaultRowHeight="15.75" x14ac:dyDescent="0.25"/>
  <cols>
    <col min="1" max="1" width="9.140625" style="5"/>
    <col min="2" max="2" width="59" style="13" customWidth="1"/>
    <col min="3" max="4" width="17.5703125" style="4" bestFit="1" customWidth="1"/>
    <col min="5" max="6" width="16.42578125" style="9" customWidth="1"/>
    <col min="7" max="7" width="28.140625" style="5" customWidth="1"/>
    <col min="8" max="8" width="20" style="4" customWidth="1"/>
    <col min="9" max="9" width="21.42578125" style="4" customWidth="1"/>
    <col min="10" max="10" width="21.140625" style="4" customWidth="1"/>
    <col min="11" max="16384" width="9.140625" style="9"/>
  </cols>
  <sheetData>
    <row r="1" spans="1:10" x14ac:dyDescent="0.25">
      <c r="G1" s="92" t="s">
        <v>109</v>
      </c>
      <c r="H1" s="92"/>
      <c r="I1" s="92"/>
      <c r="J1" s="92"/>
    </row>
    <row r="3" spans="1:10" x14ac:dyDescent="0.25">
      <c r="A3" s="93" t="s">
        <v>261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82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85" customFormat="1" ht="47.25" x14ac:dyDescent="0.25">
      <c r="A6" s="94"/>
      <c r="B6" s="94"/>
      <c r="C6" s="83" t="s">
        <v>5</v>
      </c>
      <c r="D6" s="83" t="s">
        <v>6</v>
      </c>
      <c r="E6" s="83" t="s">
        <v>8</v>
      </c>
      <c r="F6" s="83" t="s">
        <v>9</v>
      </c>
      <c r="G6" s="83" t="s">
        <v>10</v>
      </c>
      <c r="H6" s="83" t="s">
        <v>12</v>
      </c>
      <c r="I6" s="83" t="s">
        <v>13</v>
      </c>
      <c r="J6" s="83" t="s">
        <v>14</v>
      </c>
    </row>
    <row r="7" spans="1:10" s="16" customFormat="1" x14ac:dyDescent="0.25">
      <c r="A7" s="83">
        <v>1</v>
      </c>
      <c r="B7" s="83">
        <v>2</v>
      </c>
      <c r="C7" s="84">
        <v>3</v>
      </c>
      <c r="D7" s="84">
        <v>4</v>
      </c>
      <c r="E7" s="84">
        <v>5</v>
      </c>
      <c r="F7" s="84">
        <v>6</v>
      </c>
      <c r="G7" s="83">
        <v>7</v>
      </c>
      <c r="H7" s="84">
        <v>8</v>
      </c>
      <c r="I7" s="84">
        <v>9</v>
      </c>
      <c r="J7" s="84">
        <v>10</v>
      </c>
    </row>
    <row r="8" spans="1:10" s="57" customFormat="1" ht="21" customHeight="1" x14ac:dyDescent="0.25">
      <c r="A8" s="18" t="s">
        <v>15</v>
      </c>
      <c r="B8" s="19" t="s">
        <v>16</v>
      </c>
      <c r="C8" s="21"/>
      <c r="D8" s="21"/>
      <c r="E8" s="20">
        <f>E9+E55+E58</f>
        <v>298737.73122226674</v>
      </c>
      <c r="F8" s="20">
        <f>F9+F55+F58</f>
        <v>194075.47534827553</v>
      </c>
      <c r="G8" s="18"/>
      <c r="H8" s="27" t="s">
        <v>32</v>
      </c>
      <c r="I8" s="21" t="s">
        <v>32</v>
      </c>
      <c r="J8" s="28" t="s">
        <v>32</v>
      </c>
    </row>
    <row r="9" spans="1:10" s="57" customFormat="1" ht="36.75" customHeight="1" x14ac:dyDescent="0.25">
      <c r="A9" s="18" t="s">
        <v>24</v>
      </c>
      <c r="B9" s="19" t="s">
        <v>17</v>
      </c>
      <c r="C9" s="21"/>
      <c r="D9" s="21"/>
      <c r="E9" s="20">
        <f>E10+E51+E57</f>
        <v>261517.26122226671</v>
      </c>
      <c r="F9" s="20">
        <f>F10+F51+F57</f>
        <v>156855.00534827556</v>
      </c>
      <c r="G9" s="18"/>
      <c r="H9" s="27" t="s">
        <v>32</v>
      </c>
      <c r="I9" s="21" t="s">
        <v>32</v>
      </c>
      <c r="J9" s="28" t="s">
        <v>32</v>
      </c>
    </row>
    <row r="10" spans="1:10" s="57" customFormat="1" ht="34.5" customHeight="1" x14ac:dyDescent="0.25">
      <c r="A10" s="18" t="s">
        <v>27</v>
      </c>
      <c r="B10" s="19" t="s">
        <v>18</v>
      </c>
      <c r="C10" s="21"/>
      <c r="D10" s="21"/>
      <c r="E10" s="20">
        <f>E11+E33</f>
        <v>186614.6312222667</v>
      </c>
      <c r="F10" s="20">
        <f>F11+F33</f>
        <v>81952.375348275556</v>
      </c>
      <c r="G10" s="23"/>
      <c r="H10" s="27"/>
      <c r="I10" s="27"/>
      <c r="J10" s="28"/>
    </row>
    <row r="11" spans="1:10" s="57" customFormat="1" ht="34.5" customHeight="1" x14ac:dyDescent="0.25">
      <c r="A11" s="18" t="s">
        <v>25</v>
      </c>
      <c r="B11" s="19" t="s">
        <v>210</v>
      </c>
      <c r="C11" s="21"/>
      <c r="D11" s="21"/>
      <c r="E11" s="20">
        <f>E12+E13+E14+E15+E16+E17+E18+E19+E20+E21+E22+E23+E24+E25+E26+E27+E28+E29+E30+E31+E32</f>
        <v>71992.848260869578</v>
      </c>
      <c r="F11" s="20">
        <f t="shared" ref="F11:H11" si="0">F12+F13+F14+F15+F16+F17+F18+F19+F20+F21+F22+F23+F24+F25+F26+F27+F28+F29+F30+F31+F32</f>
        <v>28248.190000000002</v>
      </c>
      <c r="G11" s="18"/>
      <c r="H11" s="27">
        <f t="shared" si="0"/>
        <v>18.25</v>
      </c>
      <c r="I11" s="28"/>
      <c r="J11" s="28"/>
    </row>
    <row r="12" spans="1:10" s="44" customFormat="1" ht="31.5" hidden="1" x14ac:dyDescent="0.25">
      <c r="A12" s="6" t="s">
        <v>25</v>
      </c>
      <c r="B12" s="40" t="s">
        <v>249</v>
      </c>
      <c r="C12" s="58" t="s">
        <v>197</v>
      </c>
      <c r="D12" s="58" t="s">
        <v>248</v>
      </c>
      <c r="E12" s="41">
        <v>2371.6882608695655</v>
      </c>
      <c r="F12" s="90">
        <v>314</v>
      </c>
      <c r="G12" s="39" t="s">
        <v>195</v>
      </c>
      <c r="H12" s="42">
        <v>0.6</v>
      </c>
      <c r="I12" s="43">
        <v>90</v>
      </c>
      <c r="J12" s="43"/>
    </row>
    <row r="13" spans="1:10" s="44" customFormat="1" ht="31.5" hidden="1" x14ac:dyDescent="0.25">
      <c r="A13" s="6" t="s">
        <v>68</v>
      </c>
      <c r="B13" s="40" t="s">
        <v>250</v>
      </c>
      <c r="C13" s="58" t="s">
        <v>197</v>
      </c>
      <c r="D13" s="58" t="s">
        <v>248</v>
      </c>
      <c r="E13" s="41">
        <v>12151.66</v>
      </c>
      <c r="F13" s="90">
        <v>1851</v>
      </c>
      <c r="G13" s="39" t="s">
        <v>195</v>
      </c>
      <c r="H13" s="42">
        <v>0.2</v>
      </c>
      <c r="I13" s="43">
        <v>90</v>
      </c>
      <c r="J13" s="43"/>
    </row>
    <row r="14" spans="1:10" s="44" customFormat="1" ht="31.5" hidden="1" x14ac:dyDescent="0.25">
      <c r="A14" s="6" t="s">
        <v>69</v>
      </c>
      <c r="B14" s="40" t="s">
        <v>251</v>
      </c>
      <c r="C14" s="58" t="s">
        <v>197</v>
      </c>
      <c r="D14" s="58" t="s">
        <v>248</v>
      </c>
      <c r="E14" s="41">
        <v>3161.55</v>
      </c>
      <c r="F14" s="90">
        <v>418</v>
      </c>
      <c r="G14" s="39" t="s">
        <v>195</v>
      </c>
      <c r="H14" s="42">
        <v>0.8</v>
      </c>
      <c r="I14" s="43">
        <v>90</v>
      </c>
      <c r="J14" s="43"/>
    </row>
    <row r="15" spans="1:10" s="44" customFormat="1" ht="31.5" hidden="1" x14ac:dyDescent="0.25">
      <c r="A15" s="6" t="s">
        <v>70</v>
      </c>
      <c r="B15" s="40" t="s">
        <v>252</v>
      </c>
      <c r="C15" s="58" t="s">
        <v>197</v>
      </c>
      <c r="D15" s="58" t="s">
        <v>248</v>
      </c>
      <c r="E15" s="41">
        <v>3984.81</v>
      </c>
      <c r="F15" s="90">
        <v>554</v>
      </c>
      <c r="G15" s="39" t="s">
        <v>195</v>
      </c>
      <c r="H15" s="42">
        <v>1.4</v>
      </c>
      <c r="I15" s="43">
        <v>90</v>
      </c>
      <c r="J15" s="43"/>
    </row>
    <row r="16" spans="1:10" s="44" customFormat="1" ht="31.5" hidden="1" x14ac:dyDescent="0.25">
      <c r="A16" s="6" t="s">
        <v>71</v>
      </c>
      <c r="B16" s="40" t="s">
        <v>253</v>
      </c>
      <c r="C16" s="58" t="s">
        <v>197</v>
      </c>
      <c r="D16" s="58" t="s">
        <v>248</v>
      </c>
      <c r="E16" s="41">
        <v>1975.71</v>
      </c>
      <c r="F16" s="90">
        <v>261</v>
      </c>
      <c r="G16" s="39" t="s">
        <v>195</v>
      </c>
      <c r="H16" s="42">
        <v>1</v>
      </c>
      <c r="I16" s="43">
        <v>90</v>
      </c>
      <c r="J16" s="43"/>
    </row>
    <row r="17" spans="1:10" s="44" customFormat="1" ht="31.5" hidden="1" x14ac:dyDescent="0.25">
      <c r="A17" s="6" t="s">
        <v>72</v>
      </c>
      <c r="B17" s="40" t="s">
        <v>254</v>
      </c>
      <c r="C17" s="58" t="s">
        <v>197</v>
      </c>
      <c r="D17" s="58" t="s">
        <v>248</v>
      </c>
      <c r="E17" s="41">
        <v>5977.22</v>
      </c>
      <c r="F17" s="90">
        <v>831</v>
      </c>
      <c r="G17" s="39" t="s">
        <v>195</v>
      </c>
      <c r="H17" s="42">
        <v>1.1000000000000001</v>
      </c>
      <c r="I17" s="43">
        <v>90</v>
      </c>
      <c r="J17" s="43"/>
    </row>
    <row r="18" spans="1:10" s="44" customFormat="1" ht="31.5" hidden="1" x14ac:dyDescent="0.25">
      <c r="A18" s="6" t="s">
        <v>73</v>
      </c>
      <c r="B18" s="40" t="s">
        <v>255</v>
      </c>
      <c r="C18" s="58" t="s">
        <v>197</v>
      </c>
      <c r="D18" s="58" t="s">
        <v>248</v>
      </c>
      <c r="E18" s="41">
        <v>3984.81</v>
      </c>
      <c r="F18" s="90">
        <v>554</v>
      </c>
      <c r="G18" s="39" t="s">
        <v>195</v>
      </c>
      <c r="H18" s="42">
        <v>0.4</v>
      </c>
      <c r="I18" s="43">
        <v>90</v>
      </c>
      <c r="J18" s="43"/>
    </row>
    <row r="19" spans="1:10" s="44" customFormat="1" ht="31.5" hidden="1" x14ac:dyDescent="0.25">
      <c r="A19" s="6" t="s">
        <v>74</v>
      </c>
      <c r="B19" s="40" t="s">
        <v>241</v>
      </c>
      <c r="C19" s="58" t="s">
        <v>197</v>
      </c>
      <c r="D19" s="58" t="s">
        <v>248</v>
      </c>
      <c r="E19" s="41">
        <v>997.77</v>
      </c>
      <c r="F19" s="90">
        <v>140</v>
      </c>
      <c r="G19" s="39" t="s">
        <v>195</v>
      </c>
      <c r="H19" s="42">
        <v>0.25</v>
      </c>
      <c r="I19" s="43">
        <v>90</v>
      </c>
      <c r="J19" s="43"/>
    </row>
    <row r="20" spans="1:10" s="44" customFormat="1" ht="31.5" hidden="1" x14ac:dyDescent="0.25">
      <c r="A20" s="6" t="s">
        <v>75</v>
      </c>
      <c r="B20" s="40" t="s">
        <v>242</v>
      </c>
      <c r="C20" s="58" t="s">
        <v>197</v>
      </c>
      <c r="D20" s="58" t="s">
        <v>248</v>
      </c>
      <c r="E20" s="41">
        <v>3984.81</v>
      </c>
      <c r="F20" s="90">
        <v>554</v>
      </c>
      <c r="G20" s="39" t="s">
        <v>195</v>
      </c>
      <c r="H20" s="42">
        <v>1</v>
      </c>
      <c r="I20" s="43">
        <v>90</v>
      </c>
      <c r="J20" s="43"/>
    </row>
    <row r="21" spans="1:10" s="44" customFormat="1" ht="31.5" hidden="1" x14ac:dyDescent="0.25">
      <c r="A21" s="6" t="s">
        <v>76</v>
      </c>
      <c r="B21" s="40" t="s">
        <v>243</v>
      </c>
      <c r="C21" s="58" t="s">
        <v>197</v>
      </c>
      <c r="D21" s="58" t="s">
        <v>248</v>
      </c>
      <c r="E21" s="41">
        <v>3281.5</v>
      </c>
      <c r="F21" s="90">
        <v>435</v>
      </c>
      <c r="G21" s="39" t="s">
        <v>195</v>
      </c>
      <c r="H21" s="42">
        <v>0.83</v>
      </c>
      <c r="I21" s="43">
        <v>90</v>
      </c>
      <c r="J21" s="43"/>
    </row>
    <row r="22" spans="1:10" s="44" customFormat="1" ht="31.5" hidden="1" x14ac:dyDescent="0.25">
      <c r="A22" s="6" t="s">
        <v>77</v>
      </c>
      <c r="B22" s="40" t="s">
        <v>244</v>
      </c>
      <c r="C22" s="58" t="s">
        <v>197</v>
      </c>
      <c r="D22" s="58" t="s">
        <v>248</v>
      </c>
      <c r="E22" s="41">
        <v>3161.55</v>
      </c>
      <c r="F22" s="90">
        <v>418</v>
      </c>
      <c r="G22" s="39" t="s">
        <v>195</v>
      </c>
      <c r="H22" s="42">
        <v>0.8</v>
      </c>
      <c r="I22" s="43">
        <v>90</v>
      </c>
      <c r="J22" s="43"/>
    </row>
    <row r="23" spans="1:10" s="44" customFormat="1" ht="31.5" hidden="1" x14ac:dyDescent="0.25">
      <c r="A23" s="6" t="s">
        <v>78</v>
      </c>
      <c r="B23" s="40" t="s">
        <v>245</v>
      </c>
      <c r="C23" s="58" t="s">
        <v>197</v>
      </c>
      <c r="D23" s="58" t="s">
        <v>248</v>
      </c>
      <c r="E23" s="41">
        <v>2806.95</v>
      </c>
      <c r="F23" s="90">
        <v>372</v>
      </c>
      <c r="G23" s="39" t="s">
        <v>195</v>
      </c>
      <c r="H23" s="42">
        <v>0.70799999999999996</v>
      </c>
      <c r="I23" s="43">
        <v>90</v>
      </c>
      <c r="J23" s="43"/>
    </row>
    <row r="24" spans="1:10" s="44" customFormat="1" ht="31.5" hidden="1" x14ac:dyDescent="0.25">
      <c r="A24" s="6" t="s">
        <v>79</v>
      </c>
      <c r="B24" s="40" t="s">
        <v>246</v>
      </c>
      <c r="C24" s="58" t="s">
        <v>197</v>
      </c>
      <c r="D24" s="58" t="s">
        <v>248</v>
      </c>
      <c r="E24" s="41">
        <v>2609.48</v>
      </c>
      <c r="F24" s="90">
        <v>346</v>
      </c>
      <c r="G24" s="39" t="s">
        <v>195</v>
      </c>
      <c r="H24" s="42">
        <v>0.66200000000000003</v>
      </c>
      <c r="I24" s="43">
        <v>90</v>
      </c>
      <c r="J24" s="43"/>
    </row>
    <row r="25" spans="1:10" s="44" customFormat="1" ht="31.5" hidden="1" x14ac:dyDescent="0.25">
      <c r="A25" s="6" t="s">
        <v>80</v>
      </c>
      <c r="B25" s="40" t="s">
        <v>247</v>
      </c>
      <c r="C25" s="58" t="s">
        <v>197</v>
      </c>
      <c r="D25" s="58" t="s">
        <v>248</v>
      </c>
      <c r="E25" s="41">
        <v>400.15</v>
      </c>
      <c r="F25" s="90">
        <v>57</v>
      </c>
      <c r="G25" s="39" t="s">
        <v>195</v>
      </c>
      <c r="H25" s="42">
        <v>0.1</v>
      </c>
      <c r="I25" s="43">
        <v>90</v>
      </c>
      <c r="J25" s="43"/>
    </row>
    <row r="26" spans="1:10" s="44" customFormat="1" ht="31.5" hidden="1" x14ac:dyDescent="0.25">
      <c r="A26" s="6" t="s">
        <v>81</v>
      </c>
      <c r="B26" s="40" t="s">
        <v>234</v>
      </c>
      <c r="C26" s="58" t="s">
        <v>197</v>
      </c>
      <c r="D26" s="58" t="s">
        <v>209</v>
      </c>
      <c r="E26" s="41">
        <v>2296.2600000000002</v>
      </c>
      <c r="F26" s="91">
        <v>2296.2600000000002</v>
      </c>
      <c r="G26" s="39" t="s">
        <v>195</v>
      </c>
      <c r="H26" s="42">
        <v>0.6</v>
      </c>
      <c r="I26" s="43">
        <v>90</v>
      </c>
      <c r="J26" s="43"/>
    </row>
    <row r="27" spans="1:10" s="44" customFormat="1" ht="31.5" hidden="1" x14ac:dyDescent="0.25">
      <c r="A27" s="6" t="s">
        <v>82</v>
      </c>
      <c r="B27" s="40" t="s">
        <v>235</v>
      </c>
      <c r="C27" s="58" t="s">
        <v>197</v>
      </c>
      <c r="D27" s="58" t="s">
        <v>209</v>
      </c>
      <c r="E27" s="41">
        <v>734.55</v>
      </c>
      <c r="F27" s="91">
        <v>734.55</v>
      </c>
      <c r="G27" s="39" t="s">
        <v>195</v>
      </c>
      <c r="H27" s="42">
        <v>3</v>
      </c>
      <c r="I27" s="43">
        <v>90</v>
      </c>
      <c r="J27" s="43"/>
    </row>
    <row r="28" spans="1:10" s="44" customFormat="1" ht="31.5" hidden="1" x14ac:dyDescent="0.25">
      <c r="A28" s="6" t="s">
        <v>83</v>
      </c>
      <c r="B28" s="40" t="s">
        <v>236</v>
      </c>
      <c r="C28" s="58" t="s">
        <v>197</v>
      </c>
      <c r="D28" s="58" t="s">
        <v>209</v>
      </c>
      <c r="E28" s="41">
        <v>3062.01</v>
      </c>
      <c r="F28" s="91">
        <v>3062.01</v>
      </c>
      <c r="G28" s="39" t="s">
        <v>195</v>
      </c>
      <c r="H28" s="42">
        <v>0.8</v>
      </c>
      <c r="I28" s="43">
        <v>90</v>
      </c>
      <c r="J28" s="43"/>
    </row>
    <row r="29" spans="1:10" s="44" customFormat="1" ht="31.5" hidden="1" x14ac:dyDescent="0.25">
      <c r="A29" s="39" t="s">
        <v>84</v>
      </c>
      <c r="B29" s="40" t="s">
        <v>237</v>
      </c>
      <c r="C29" s="58" t="s">
        <v>197</v>
      </c>
      <c r="D29" s="58" t="s">
        <v>209</v>
      </c>
      <c r="E29" s="41">
        <v>5416.51</v>
      </c>
      <c r="F29" s="91">
        <v>5416.51</v>
      </c>
      <c r="G29" s="39" t="s">
        <v>195</v>
      </c>
      <c r="H29" s="42">
        <v>1</v>
      </c>
      <c r="I29" s="43">
        <v>90</v>
      </c>
      <c r="J29" s="43"/>
    </row>
    <row r="30" spans="1:10" s="44" customFormat="1" ht="31.5" hidden="1" x14ac:dyDescent="0.25">
      <c r="A30" s="39" t="s">
        <v>85</v>
      </c>
      <c r="B30" s="40" t="s">
        <v>238</v>
      </c>
      <c r="C30" s="58" t="s">
        <v>197</v>
      </c>
      <c r="D30" s="58" t="s">
        <v>209</v>
      </c>
      <c r="E30" s="41">
        <v>3827.77</v>
      </c>
      <c r="F30" s="91">
        <v>3827.77</v>
      </c>
      <c r="G30" s="39" t="s">
        <v>195</v>
      </c>
      <c r="H30" s="42">
        <v>0.5</v>
      </c>
      <c r="I30" s="43">
        <v>90</v>
      </c>
      <c r="J30" s="43"/>
    </row>
    <row r="31" spans="1:10" s="44" customFormat="1" ht="31.5" hidden="1" x14ac:dyDescent="0.25">
      <c r="A31" s="39" t="s">
        <v>86</v>
      </c>
      <c r="B31" s="40" t="s">
        <v>239</v>
      </c>
      <c r="C31" s="58" t="s">
        <v>197</v>
      </c>
      <c r="D31" s="58" t="s">
        <v>209</v>
      </c>
      <c r="E31" s="41">
        <v>4334.97</v>
      </c>
      <c r="F31" s="91">
        <v>4334.97</v>
      </c>
      <c r="G31" s="39" t="s">
        <v>195</v>
      </c>
      <c r="H31" s="42">
        <v>1.5</v>
      </c>
      <c r="I31" s="43">
        <v>90</v>
      </c>
      <c r="J31" s="43"/>
    </row>
    <row r="32" spans="1:10" s="44" customFormat="1" ht="31.5" hidden="1" x14ac:dyDescent="0.25">
      <c r="A32" s="39" t="s">
        <v>87</v>
      </c>
      <c r="B32" s="40" t="s">
        <v>240</v>
      </c>
      <c r="C32" s="58" t="s">
        <v>197</v>
      </c>
      <c r="D32" s="58" t="s">
        <v>209</v>
      </c>
      <c r="E32" s="41">
        <v>1471.12</v>
      </c>
      <c r="F32" s="91">
        <v>1471.12</v>
      </c>
      <c r="G32" s="39" t="s">
        <v>195</v>
      </c>
      <c r="H32" s="42">
        <v>1</v>
      </c>
      <c r="I32" s="43">
        <v>90</v>
      </c>
      <c r="J32" s="43"/>
    </row>
    <row r="33" spans="1:10" s="57" customFormat="1" ht="34.5" customHeight="1" x14ac:dyDescent="0.25">
      <c r="A33" s="18" t="s">
        <v>68</v>
      </c>
      <c r="B33" s="19" t="s">
        <v>211</v>
      </c>
      <c r="C33" s="21"/>
      <c r="D33" s="21"/>
      <c r="E33" s="20">
        <f>E34+E35+E36+E37+E38+E39+E40+E41+E42+E43+E44+E45+E46+E47+E48+E49+E50</f>
        <v>114621.78296139714</v>
      </c>
      <c r="F33" s="20">
        <f t="shared" ref="F33:J33" si="1">F34+F35+F36+F37+F38+F39+F40+F41+F42+F43+F44+F45+F46+F47+F48+F49+F50</f>
        <v>53704.185348275561</v>
      </c>
      <c r="G33" s="20"/>
      <c r="H33" s="27">
        <f t="shared" si="1"/>
        <v>23.186800000000002</v>
      </c>
      <c r="I33" s="27"/>
      <c r="J33" s="27">
        <f t="shared" si="1"/>
        <v>12</v>
      </c>
    </row>
    <row r="34" spans="1:10" s="44" customFormat="1" x14ac:dyDescent="0.25">
      <c r="A34" s="6" t="s">
        <v>213</v>
      </c>
      <c r="B34" s="10" t="s">
        <v>50</v>
      </c>
      <c r="C34" s="38" t="s">
        <v>248</v>
      </c>
      <c r="D34" s="38" t="s">
        <v>248</v>
      </c>
      <c r="E34" s="41">
        <v>6288.31</v>
      </c>
      <c r="F34" s="41">
        <v>322</v>
      </c>
      <c r="G34" s="6" t="s">
        <v>65</v>
      </c>
      <c r="H34" s="12">
        <v>2.8588</v>
      </c>
      <c r="I34" s="71" t="s">
        <v>97</v>
      </c>
      <c r="J34" s="29"/>
    </row>
    <row r="35" spans="1:10" ht="31.5" x14ac:dyDescent="0.25">
      <c r="A35" s="6" t="s">
        <v>214</v>
      </c>
      <c r="B35" s="10" t="s">
        <v>115</v>
      </c>
      <c r="C35" s="38" t="s">
        <v>248</v>
      </c>
      <c r="D35" s="38" t="s">
        <v>248</v>
      </c>
      <c r="E35" s="41">
        <v>2250.6772823134397</v>
      </c>
      <c r="F35" s="41">
        <v>122</v>
      </c>
      <c r="G35" s="6" t="s">
        <v>65</v>
      </c>
      <c r="H35" s="12">
        <v>0.23</v>
      </c>
      <c r="I35" s="71" t="s">
        <v>142</v>
      </c>
      <c r="J35" s="29"/>
    </row>
    <row r="36" spans="1:10" s="44" customFormat="1" ht="31.5" x14ac:dyDescent="0.25">
      <c r="A36" s="6" t="s">
        <v>215</v>
      </c>
      <c r="B36" s="10" t="s">
        <v>58</v>
      </c>
      <c r="C36" s="38" t="s">
        <v>248</v>
      </c>
      <c r="D36" s="38" t="s">
        <v>248</v>
      </c>
      <c r="E36" s="41">
        <v>5936.4528008081206</v>
      </c>
      <c r="F36" s="41">
        <v>222</v>
      </c>
      <c r="G36" s="6" t="s">
        <v>65</v>
      </c>
      <c r="H36" s="12">
        <v>2</v>
      </c>
      <c r="I36" s="71" t="s">
        <v>212</v>
      </c>
      <c r="J36" s="29"/>
    </row>
    <row r="37" spans="1:10" ht="31.5" x14ac:dyDescent="0.25">
      <c r="A37" s="6" t="s">
        <v>216</v>
      </c>
      <c r="B37" s="13" t="s">
        <v>207</v>
      </c>
      <c r="C37" s="38" t="s">
        <v>248</v>
      </c>
      <c r="D37" s="38" t="s">
        <v>248</v>
      </c>
      <c r="E37" s="41">
        <v>9262.6358299999993</v>
      </c>
      <c r="F37" s="41">
        <v>9262.6358299999993</v>
      </c>
      <c r="G37" s="6" t="s">
        <v>65</v>
      </c>
      <c r="H37" s="12">
        <v>3.1850000000000001</v>
      </c>
      <c r="I37" s="71" t="s">
        <v>193</v>
      </c>
      <c r="J37" s="29"/>
    </row>
    <row r="38" spans="1:10" x14ac:dyDescent="0.25">
      <c r="A38" s="6" t="s">
        <v>217</v>
      </c>
      <c r="B38" s="40" t="s">
        <v>163</v>
      </c>
      <c r="C38" s="38" t="s">
        <v>248</v>
      </c>
      <c r="D38" s="38" t="s">
        <v>248</v>
      </c>
      <c r="E38" s="41">
        <v>12296.547</v>
      </c>
      <c r="F38" s="41">
        <v>282</v>
      </c>
      <c r="G38" s="6" t="s">
        <v>65</v>
      </c>
      <c r="H38" s="42">
        <v>1.5249999999999999</v>
      </c>
      <c r="I38" s="70" t="s">
        <v>138</v>
      </c>
      <c r="J38" s="43">
        <v>1</v>
      </c>
    </row>
    <row r="39" spans="1:10" x14ac:dyDescent="0.25">
      <c r="A39" s="6" t="s">
        <v>218</v>
      </c>
      <c r="B39" s="40" t="s">
        <v>164</v>
      </c>
      <c r="C39" s="38" t="s">
        <v>248</v>
      </c>
      <c r="D39" s="38" t="s">
        <v>248</v>
      </c>
      <c r="E39" s="41">
        <v>4339.335</v>
      </c>
      <c r="F39" s="41">
        <v>222</v>
      </c>
      <c r="G39" s="6" t="s">
        <v>65</v>
      </c>
      <c r="H39" s="42">
        <v>1.448</v>
      </c>
      <c r="I39" s="70" t="s">
        <v>138</v>
      </c>
      <c r="J39" s="43">
        <v>1</v>
      </c>
    </row>
    <row r="40" spans="1:10" x14ac:dyDescent="0.25">
      <c r="A40" s="6" t="s">
        <v>219</v>
      </c>
      <c r="B40" s="40" t="s">
        <v>162</v>
      </c>
      <c r="C40" s="38" t="s">
        <v>270</v>
      </c>
      <c r="D40" s="38" t="s">
        <v>270</v>
      </c>
      <c r="E40" s="41">
        <v>5982.2685999999994</v>
      </c>
      <c r="F40" s="41">
        <v>352</v>
      </c>
      <c r="G40" s="6" t="s">
        <v>65</v>
      </c>
      <c r="H40" s="42">
        <v>0.98799999999999999</v>
      </c>
      <c r="I40" s="70" t="s">
        <v>138</v>
      </c>
      <c r="J40" s="43">
        <v>1</v>
      </c>
    </row>
    <row r="41" spans="1:10" x14ac:dyDescent="0.25">
      <c r="A41" s="6" t="s">
        <v>220</v>
      </c>
      <c r="B41" s="10" t="s">
        <v>167</v>
      </c>
      <c r="C41" s="38" t="s">
        <v>270</v>
      </c>
      <c r="D41" s="38" t="s">
        <v>270</v>
      </c>
      <c r="E41" s="41">
        <v>4829.9789900000005</v>
      </c>
      <c r="F41" s="41">
        <v>300</v>
      </c>
      <c r="G41" s="6" t="s">
        <v>65</v>
      </c>
      <c r="H41" s="12">
        <v>1.4</v>
      </c>
      <c r="I41" s="70" t="s">
        <v>138</v>
      </c>
      <c r="J41" s="29">
        <v>1</v>
      </c>
    </row>
    <row r="42" spans="1:10" x14ac:dyDescent="0.25">
      <c r="A42" s="6" t="s">
        <v>221</v>
      </c>
      <c r="B42" s="40" t="s">
        <v>165</v>
      </c>
      <c r="C42" s="38" t="s">
        <v>270</v>
      </c>
      <c r="D42" s="38" t="s">
        <v>270</v>
      </c>
      <c r="E42" s="41">
        <v>6657.0000099999997</v>
      </c>
      <c r="F42" s="41">
        <v>322</v>
      </c>
      <c r="G42" s="6" t="s">
        <v>65</v>
      </c>
      <c r="H42" s="12">
        <v>2</v>
      </c>
      <c r="I42" s="70" t="s">
        <v>138</v>
      </c>
      <c r="J42" s="29">
        <v>1</v>
      </c>
    </row>
    <row r="43" spans="1:10" x14ac:dyDescent="0.25">
      <c r="A43" s="6" t="s">
        <v>222</v>
      </c>
      <c r="B43" s="10" t="s">
        <v>168</v>
      </c>
      <c r="C43" s="38" t="s">
        <v>209</v>
      </c>
      <c r="D43" s="38" t="s">
        <v>209</v>
      </c>
      <c r="E43" s="41">
        <v>11418.750480000001</v>
      </c>
      <c r="F43" s="41">
        <v>8118.7504800000006</v>
      </c>
      <c r="G43" s="6" t="s">
        <v>65</v>
      </c>
      <c r="H43" s="12">
        <v>3</v>
      </c>
      <c r="I43" s="71" t="s">
        <v>193</v>
      </c>
      <c r="J43" s="29">
        <v>1</v>
      </c>
    </row>
    <row r="44" spans="1:10" x14ac:dyDescent="0.25">
      <c r="A44" s="6" t="s">
        <v>223</v>
      </c>
      <c r="B44" s="10" t="s">
        <v>166</v>
      </c>
      <c r="C44" s="38" t="s">
        <v>197</v>
      </c>
      <c r="D44" s="38" t="s">
        <v>197</v>
      </c>
      <c r="E44" s="41">
        <v>5354.96</v>
      </c>
      <c r="F44" s="41">
        <v>222</v>
      </c>
      <c r="G44" s="6" t="s">
        <v>65</v>
      </c>
      <c r="H44" s="12">
        <v>1.5920000000000001</v>
      </c>
      <c r="I44" s="70" t="s">
        <v>138</v>
      </c>
      <c r="J44" s="29">
        <v>1</v>
      </c>
    </row>
    <row r="45" spans="1:10" ht="31.5" x14ac:dyDescent="0.25">
      <c r="A45" s="6" t="s">
        <v>224</v>
      </c>
      <c r="B45" s="10" t="s">
        <v>208</v>
      </c>
      <c r="C45" s="38" t="s">
        <v>248</v>
      </c>
      <c r="D45" s="38" t="s">
        <v>248</v>
      </c>
      <c r="E45" s="41">
        <v>6370.0679299999993</v>
      </c>
      <c r="F45" s="41">
        <v>322</v>
      </c>
      <c r="G45" s="6" t="s">
        <v>65</v>
      </c>
      <c r="H45" s="12">
        <v>1.46</v>
      </c>
      <c r="I45" s="71" t="s">
        <v>194</v>
      </c>
      <c r="J45" s="29">
        <v>1</v>
      </c>
    </row>
    <row r="46" spans="1:10" x14ac:dyDescent="0.25">
      <c r="A46" s="6" t="s">
        <v>225</v>
      </c>
      <c r="B46" s="10" t="s">
        <v>199</v>
      </c>
      <c r="C46" s="38" t="s">
        <v>270</v>
      </c>
      <c r="D46" s="38" t="s">
        <v>209</v>
      </c>
      <c r="E46" s="41">
        <v>7141.0501599999989</v>
      </c>
      <c r="F46" s="41">
        <v>7141.0501599999989</v>
      </c>
      <c r="G46" s="6" t="s">
        <v>65</v>
      </c>
      <c r="H46" s="12">
        <v>0.3</v>
      </c>
      <c r="I46" s="71" t="s">
        <v>138</v>
      </c>
      <c r="J46" s="71">
        <v>1</v>
      </c>
    </row>
    <row r="47" spans="1:10" x14ac:dyDescent="0.25">
      <c r="A47" s="6" t="s">
        <v>226</v>
      </c>
      <c r="B47" s="10" t="s">
        <v>200</v>
      </c>
      <c r="C47" s="38" t="s">
        <v>270</v>
      </c>
      <c r="D47" s="38" t="s">
        <v>209</v>
      </c>
      <c r="E47" s="41">
        <v>3657.9669015654322</v>
      </c>
      <c r="F47" s="41">
        <v>3657.9669015654322</v>
      </c>
      <c r="G47" s="6" t="s">
        <v>65</v>
      </c>
      <c r="H47" s="12">
        <v>0.3</v>
      </c>
      <c r="I47" s="71" t="s">
        <v>138</v>
      </c>
      <c r="J47" s="71">
        <v>1</v>
      </c>
    </row>
    <row r="48" spans="1:10" s="44" customFormat="1" ht="15" customHeight="1" x14ac:dyDescent="0.25">
      <c r="A48" s="6" t="s">
        <v>227</v>
      </c>
      <c r="B48" s="40" t="s">
        <v>205</v>
      </c>
      <c r="C48" s="38" t="s">
        <v>270</v>
      </c>
      <c r="D48" s="38" t="s">
        <v>209</v>
      </c>
      <c r="E48" s="41">
        <v>3936.7517941729793</v>
      </c>
      <c r="F48" s="41">
        <v>3936.7517941729793</v>
      </c>
      <c r="G48" s="6" t="s">
        <v>65</v>
      </c>
      <c r="H48" s="42">
        <v>0.5</v>
      </c>
      <c r="I48" s="71" t="s">
        <v>138</v>
      </c>
      <c r="J48" s="70">
        <v>1</v>
      </c>
    </row>
    <row r="49" spans="1:10" s="44" customFormat="1" ht="18.75" customHeight="1" x14ac:dyDescent="0.25">
      <c r="A49" s="6" t="s">
        <v>228</v>
      </c>
      <c r="B49" s="40" t="s">
        <v>206</v>
      </c>
      <c r="C49" s="38" t="s">
        <v>270</v>
      </c>
      <c r="D49" s="38" t="s">
        <v>209</v>
      </c>
      <c r="E49" s="41">
        <v>7899.0301825371507</v>
      </c>
      <c r="F49" s="41">
        <v>7899.0301825371507</v>
      </c>
      <c r="G49" s="6" t="s">
        <v>65</v>
      </c>
      <c r="H49" s="12">
        <v>0.3</v>
      </c>
      <c r="I49" s="71" t="s">
        <v>138</v>
      </c>
      <c r="J49" s="70">
        <v>1</v>
      </c>
    </row>
    <row r="50" spans="1:10" s="44" customFormat="1" ht="47.25" x14ac:dyDescent="0.25">
      <c r="A50" s="6" t="s">
        <v>229</v>
      </c>
      <c r="B50" s="40" t="s">
        <v>267</v>
      </c>
      <c r="C50" s="38" t="s">
        <v>270</v>
      </c>
      <c r="D50" s="38" t="s">
        <v>209</v>
      </c>
      <c r="E50" s="41">
        <v>11000</v>
      </c>
      <c r="F50" s="41">
        <v>11000</v>
      </c>
      <c r="G50" s="6" t="s">
        <v>268</v>
      </c>
      <c r="H50" s="12">
        <v>0.1</v>
      </c>
      <c r="I50" s="71" t="s">
        <v>269</v>
      </c>
      <c r="J50" s="70"/>
    </row>
    <row r="51" spans="1:10" ht="63" x14ac:dyDescent="0.25">
      <c r="A51" s="18" t="s">
        <v>26</v>
      </c>
      <c r="B51" s="19" t="s">
        <v>19</v>
      </c>
      <c r="C51" s="21" t="s">
        <v>197</v>
      </c>
      <c r="D51" s="21" t="s">
        <v>209</v>
      </c>
      <c r="E51" s="20">
        <f>E52+E53</f>
        <v>72600.63</v>
      </c>
      <c r="F51" s="20">
        <f>F52+F53</f>
        <v>72600.63</v>
      </c>
      <c r="G51" s="23" t="s">
        <v>196</v>
      </c>
      <c r="H51" s="27"/>
      <c r="I51" s="21"/>
      <c r="J51" s="28"/>
    </row>
    <row r="52" spans="1:10" s="57" customFormat="1" ht="63" x14ac:dyDescent="0.25">
      <c r="A52" s="39" t="s">
        <v>129</v>
      </c>
      <c r="B52" s="40" t="s">
        <v>196</v>
      </c>
      <c r="C52" s="58" t="s">
        <v>197</v>
      </c>
      <c r="D52" s="58" t="s">
        <v>209</v>
      </c>
      <c r="E52" s="41">
        <v>11018.83</v>
      </c>
      <c r="F52" s="41">
        <v>11018.83</v>
      </c>
      <c r="G52" s="39" t="s">
        <v>196</v>
      </c>
      <c r="H52" s="22" t="s">
        <v>32</v>
      </c>
      <c r="I52" s="22" t="s">
        <v>32</v>
      </c>
      <c r="J52" s="22" t="s">
        <v>32</v>
      </c>
    </row>
    <row r="53" spans="1:10" s="57" customFormat="1" ht="31.5" x14ac:dyDescent="0.25">
      <c r="A53" s="39" t="s">
        <v>130</v>
      </c>
      <c r="B53" s="40" t="s">
        <v>153</v>
      </c>
      <c r="C53" s="58" t="s">
        <v>264</v>
      </c>
      <c r="D53" s="58" t="s">
        <v>265</v>
      </c>
      <c r="E53" s="41">
        <v>61581.8</v>
      </c>
      <c r="F53" s="41">
        <v>61581.8</v>
      </c>
      <c r="G53" s="39" t="s">
        <v>195</v>
      </c>
      <c r="H53" s="22" t="s">
        <v>32</v>
      </c>
      <c r="I53" s="22" t="s">
        <v>32</v>
      </c>
      <c r="J53" s="22" t="s">
        <v>32</v>
      </c>
    </row>
    <row r="54" spans="1:10" s="44" customFormat="1" x14ac:dyDescent="0.25">
      <c r="A54" s="6" t="s">
        <v>28</v>
      </c>
      <c r="B54" s="14" t="s">
        <v>20</v>
      </c>
      <c r="C54" s="22" t="s">
        <v>32</v>
      </c>
      <c r="D54" s="22" t="s">
        <v>32</v>
      </c>
      <c r="E54" s="15">
        <v>0</v>
      </c>
      <c r="F54" s="15">
        <v>0</v>
      </c>
      <c r="G54" s="26" t="s">
        <v>32</v>
      </c>
      <c r="H54" s="22" t="s">
        <v>32</v>
      </c>
      <c r="I54" s="22" t="s">
        <v>32</v>
      </c>
      <c r="J54" s="22" t="s">
        <v>32</v>
      </c>
    </row>
    <row r="55" spans="1:10" s="16" customFormat="1" ht="31.5" x14ac:dyDescent="0.25">
      <c r="A55" s="18" t="s">
        <v>29</v>
      </c>
      <c r="B55" s="19" t="s">
        <v>21</v>
      </c>
      <c r="C55" s="21" t="s">
        <v>197</v>
      </c>
      <c r="D55" s="21" t="s">
        <v>209</v>
      </c>
      <c r="E55" s="20">
        <v>36715.449999999997</v>
      </c>
      <c r="F55" s="20">
        <v>36715.449999999997</v>
      </c>
      <c r="G55" s="23" t="s">
        <v>36</v>
      </c>
      <c r="H55" s="27"/>
      <c r="I55" s="21"/>
      <c r="J55" s="28"/>
    </row>
    <row r="56" spans="1:10" s="16" customFormat="1" x14ac:dyDescent="0.25">
      <c r="A56" s="2" t="s">
        <v>30</v>
      </c>
      <c r="B56" s="14" t="s">
        <v>22</v>
      </c>
      <c r="C56" s="22" t="s">
        <v>32</v>
      </c>
      <c r="D56" s="22" t="s">
        <v>32</v>
      </c>
      <c r="E56" s="15">
        <v>0</v>
      </c>
      <c r="F56" s="15">
        <v>0</v>
      </c>
      <c r="G56" s="25" t="s">
        <v>32</v>
      </c>
      <c r="H56" s="22" t="s">
        <v>32</v>
      </c>
      <c r="I56" s="22" t="s">
        <v>32</v>
      </c>
      <c r="J56" s="22" t="s">
        <v>32</v>
      </c>
    </row>
    <row r="57" spans="1:10" s="16" customFormat="1" x14ac:dyDescent="0.25">
      <c r="A57" s="18" t="s">
        <v>31</v>
      </c>
      <c r="B57" s="19" t="s">
        <v>177</v>
      </c>
      <c r="C57" s="21" t="s">
        <v>197</v>
      </c>
      <c r="D57" s="21" t="s">
        <v>209</v>
      </c>
      <c r="E57" s="20">
        <v>2302</v>
      </c>
      <c r="F57" s="20">
        <v>2302</v>
      </c>
      <c r="G57" s="23" t="s">
        <v>36</v>
      </c>
      <c r="H57" s="27"/>
      <c r="I57" s="21"/>
      <c r="J57" s="28"/>
    </row>
    <row r="58" spans="1:10" s="16" customFormat="1" ht="30.75" customHeight="1" x14ac:dyDescent="0.25">
      <c r="A58" s="18" t="s">
        <v>176</v>
      </c>
      <c r="B58" s="19" t="s">
        <v>262</v>
      </c>
      <c r="C58" s="21"/>
      <c r="D58" s="21"/>
      <c r="E58" s="88">
        <f t="shared" ref="E58:F58" si="2">E59</f>
        <v>505.02</v>
      </c>
      <c r="F58" s="88">
        <f t="shared" si="2"/>
        <v>505.02</v>
      </c>
      <c r="G58" s="23" t="s">
        <v>260</v>
      </c>
      <c r="H58" s="21"/>
      <c r="I58" s="21"/>
      <c r="J58" s="21"/>
    </row>
    <row r="59" spans="1:10" x14ac:dyDescent="0.25">
      <c r="A59" s="23" t="s">
        <v>266</v>
      </c>
      <c r="B59" s="86" t="s">
        <v>263</v>
      </c>
      <c r="C59" s="21" t="s">
        <v>197</v>
      </c>
      <c r="D59" s="21" t="s">
        <v>197</v>
      </c>
      <c r="E59" s="89">
        <v>505.02</v>
      </c>
      <c r="F59" s="89">
        <v>505.02</v>
      </c>
      <c r="G59" s="23"/>
      <c r="H59" s="87"/>
      <c r="I59" s="87"/>
      <c r="J59" s="87"/>
    </row>
    <row r="61" spans="1:10" x14ac:dyDescent="0.25">
      <c r="D61" s="77"/>
    </row>
    <row r="62" spans="1:10" x14ac:dyDescent="0.25">
      <c r="D62" s="77"/>
    </row>
    <row r="63" spans="1:10" x14ac:dyDescent="0.25">
      <c r="D63" s="77"/>
    </row>
    <row r="64" spans="1:10" x14ac:dyDescent="0.25">
      <c r="D64" s="77"/>
    </row>
    <row r="65" spans="4:4" x14ac:dyDescent="0.25">
      <c r="D65" s="77"/>
    </row>
    <row r="66" spans="4:4" x14ac:dyDescent="0.25">
      <c r="D66" s="77"/>
    </row>
    <row r="67" spans="4:4" x14ac:dyDescent="0.25">
      <c r="D67" s="77"/>
    </row>
  </sheetData>
  <mergeCells count="7">
    <mergeCell ref="G1:J1"/>
    <mergeCell ref="A3:J3"/>
    <mergeCell ref="A5:A6"/>
    <mergeCell ref="B5:B6"/>
    <mergeCell ref="C5:D5"/>
    <mergeCell ref="E5:G5"/>
    <mergeCell ref="H5:J5"/>
  </mergeCells>
  <conditionalFormatting sqref="B73:B1048576 B1:B58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pane ySplit="10" topLeftCell="A11" activePane="bottomLeft" state="frozen"/>
      <selection pane="bottomLeft" activeCell="A11" sqref="A11:XFD11"/>
    </sheetView>
  </sheetViews>
  <sheetFormatPr defaultRowHeight="15.75" x14ac:dyDescent="0.25"/>
  <cols>
    <col min="1" max="1" width="9.140625" style="5"/>
    <col min="2" max="2" width="67.42578125" style="13" customWidth="1"/>
    <col min="3" max="3" width="20.42578125" style="4" customWidth="1"/>
    <col min="4" max="4" width="19.5703125" style="4" customWidth="1"/>
    <col min="5" max="5" width="22.5703125" style="9" bestFit="1" customWidth="1"/>
    <col min="6" max="6" width="20.7109375" style="9" bestFit="1" customWidth="1"/>
    <col min="7" max="7" width="32.7109375" style="5" customWidth="1"/>
    <col min="8" max="8" width="21.85546875" style="4" customWidth="1"/>
    <col min="9" max="9" width="20.140625" style="4" customWidth="1"/>
    <col min="10" max="10" width="21.140625" style="4" customWidth="1"/>
    <col min="11" max="16384" width="9.140625" style="9"/>
  </cols>
  <sheetData>
    <row r="1" spans="1:10" x14ac:dyDescent="0.25">
      <c r="G1" s="92" t="s">
        <v>0</v>
      </c>
      <c r="H1" s="92"/>
      <c r="I1" s="92"/>
      <c r="J1" s="92"/>
    </row>
    <row r="3" spans="1:10" x14ac:dyDescent="0.25">
      <c r="A3" s="93" t="s">
        <v>106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36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33" customFormat="1" ht="63" x14ac:dyDescent="0.25">
      <c r="A6" s="94"/>
      <c r="B6" s="94"/>
      <c r="C6" s="35" t="s">
        <v>5</v>
      </c>
      <c r="D6" s="35" t="s">
        <v>6</v>
      </c>
      <c r="E6" s="35" t="s">
        <v>8</v>
      </c>
      <c r="F6" s="35" t="s">
        <v>9</v>
      </c>
      <c r="G6" s="35" t="s">
        <v>10</v>
      </c>
      <c r="H6" s="35" t="s">
        <v>12</v>
      </c>
      <c r="I6" s="35" t="s">
        <v>13</v>
      </c>
      <c r="J6" s="35" t="s">
        <v>14</v>
      </c>
    </row>
    <row r="7" spans="1:10" s="16" customFormat="1" x14ac:dyDescent="0.25">
      <c r="A7" s="35">
        <v>1</v>
      </c>
      <c r="B7" s="35">
        <v>2</v>
      </c>
      <c r="C7" s="34">
        <v>3</v>
      </c>
      <c r="D7" s="34">
        <v>4</v>
      </c>
      <c r="E7" s="34">
        <v>5</v>
      </c>
      <c r="F7" s="34">
        <v>6</v>
      </c>
      <c r="G7" s="35">
        <v>7</v>
      </c>
      <c r="H7" s="34">
        <v>8</v>
      </c>
      <c r="I7" s="34">
        <v>9</v>
      </c>
      <c r="J7" s="34">
        <v>10</v>
      </c>
    </row>
    <row r="8" spans="1:10" s="24" customFormat="1" x14ac:dyDescent="0.25">
      <c r="A8" s="18" t="s">
        <v>15</v>
      </c>
      <c r="B8" s="19" t="s">
        <v>16</v>
      </c>
      <c r="C8" s="21"/>
      <c r="D8" s="21"/>
      <c r="E8" s="20">
        <f>E9+E33</f>
        <v>175558.50705166667</v>
      </c>
      <c r="F8" s="20">
        <f>F9+F33</f>
        <v>130971.01205166666</v>
      </c>
      <c r="G8" s="18"/>
      <c r="H8" s="27"/>
      <c r="I8" s="21"/>
      <c r="J8" s="28"/>
    </row>
    <row r="9" spans="1:10" s="24" customFormat="1" ht="31.5" x14ac:dyDescent="0.25">
      <c r="A9" s="18" t="s">
        <v>24</v>
      </c>
      <c r="B9" s="19" t="s">
        <v>17</v>
      </c>
      <c r="C9" s="21"/>
      <c r="D9" s="21"/>
      <c r="E9" s="20">
        <f>E10+E31</f>
        <v>160342.80500000002</v>
      </c>
      <c r="F9" s="20">
        <f>F10+F31</f>
        <v>115755.31</v>
      </c>
      <c r="G9" s="18"/>
      <c r="H9" s="27"/>
      <c r="I9" s="21"/>
      <c r="J9" s="28"/>
    </row>
    <row r="10" spans="1:10" s="24" customFormat="1" ht="31.5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E11+E12+E13+E14+E15+E16+E17+E18+E19+E20+E21+E22+E23+E24+E25+E26+E27+E28+E29+E30</f>
        <v>150689.92500000002</v>
      </c>
      <c r="F10" s="20">
        <f>F11+F12+F13+F14+F15+F16+F17+F18+F19+F20+F21+F22+F23+F24+F25+F26+F27+F28+F29+F30</f>
        <v>106102.43</v>
      </c>
      <c r="G10" s="23" t="s">
        <v>66</v>
      </c>
      <c r="H10" s="27">
        <f>H11+H12+H13+H14+H15+H16+H17+H18+H19+H20+H21+H22+H23+H24+H25+H26+H27+H28+H29+H30</f>
        <v>65.594999999999999</v>
      </c>
      <c r="I10" s="27"/>
      <c r="J10" s="28">
        <f>J11+J12+J13+J14+J15+J16+J17+J18+J19+J20+J21+J22+J23+J24+J25+J26+J27+J28+J29+J30</f>
        <v>22</v>
      </c>
    </row>
    <row r="11" spans="1:10" s="44" customFormat="1" x14ac:dyDescent="0.25">
      <c r="A11" s="6" t="s">
        <v>25</v>
      </c>
      <c r="B11" s="40" t="s">
        <v>103</v>
      </c>
      <c r="C11" s="38" t="s">
        <v>100</v>
      </c>
      <c r="D11" s="7" t="s">
        <v>105</v>
      </c>
      <c r="E11" s="41">
        <v>19932.43</v>
      </c>
      <c r="F11" s="41">
        <v>11369.75</v>
      </c>
      <c r="G11" s="6" t="s">
        <v>64</v>
      </c>
      <c r="H11" s="42">
        <v>6.9569999999999999</v>
      </c>
      <c r="I11" s="43">
        <v>110</v>
      </c>
      <c r="J11" s="43">
        <v>1</v>
      </c>
    </row>
    <row r="12" spans="1:10" s="44" customFormat="1" ht="31.5" x14ac:dyDescent="0.25">
      <c r="A12" s="6" t="s">
        <v>68</v>
      </c>
      <c r="B12" s="40" t="s">
        <v>104</v>
      </c>
      <c r="C12" s="38" t="s">
        <v>100</v>
      </c>
      <c r="D12" s="7" t="s">
        <v>105</v>
      </c>
      <c r="E12" s="41">
        <v>29331.72</v>
      </c>
      <c r="F12" s="41">
        <f>23239.56+350</f>
        <v>23589.56</v>
      </c>
      <c r="G12" s="39" t="s">
        <v>66</v>
      </c>
      <c r="H12" s="42">
        <v>13.811</v>
      </c>
      <c r="I12" s="43">
        <v>110</v>
      </c>
      <c r="J12" s="43">
        <v>4</v>
      </c>
    </row>
    <row r="13" spans="1:10" x14ac:dyDescent="0.25">
      <c r="A13" s="6" t="s">
        <v>69</v>
      </c>
      <c r="B13" s="10" t="s">
        <v>37</v>
      </c>
      <c r="C13" s="37" t="s">
        <v>100</v>
      </c>
      <c r="D13" s="7" t="s">
        <v>102</v>
      </c>
      <c r="E13" s="11">
        <v>2462.3000000000002</v>
      </c>
      <c r="F13" s="11">
        <v>1839.04</v>
      </c>
      <c r="G13" s="6" t="s">
        <v>64</v>
      </c>
      <c r="H13" s="12">
        <v>0.84799999999999998</v>
      </c>
      <c r="I13" s="7" t="s">
        <v>94</v>
      </c>
      <c r="J13" s="29">
        <v>0</v>
      </c>
    </row>
    <row r="14" spans="1:10" x14ac:dyDescent="0.25">
      <c r="A14" s="6" t="s">
        <v>70</v>
      </c>
      <c r="B14" s="10" t="s">
        <v>38</v>
      </c>
      <c r="C14" s="37" t="s">
        <v>100</v>
      </c>
      <c r="D14" s="7" t="s">
        <v>102</v>
      </c>
      <c r="E14" s="11">
        <v>2267.63</v>
      </c>
      <c r="F14" s="11">
        <v>1587.2</v>
      </c>
      <c r="G14" s="6" t="s">
        <v>64</v>
      </c>
      <c r="H14" s="12">
        <v>0.56499999999999995</v>
      </c>
      <c r="I14" s="7">
        <v>110</v>
      </c>
      <c r="J14" s="29">
        <v>0</v>
      </c>
    </row>
    <row r="15" spans="1:10" x14ac:dyDescent="0.25">
      <c r="A15" s="6" t="s">
        <v>71</v>
      </c>
      <c r="B15" s="10" t="s">
        <v>39</v>
      </c>
      <c r="C15" s="38" t="s">
        <v>100</v>
      </c>
      <c r="D15" s="7" t="s">
        <v>102</v>
      </c>
      <c r="E15" s="11">
        <v>2708.75</v>
      </c>
      <c r="F15" s="11">
        <v>1937.42</v>
      </c>
      <c r="G15" s="6" t="s">
        <v>64</v>
      </c>
      <c r="H15" s="12">
        <v>0.80500000000000005</v>
      </c>
      <c r="I15" s="7">
        <v>110</v>
      </c>
      <c r="J15" s="29">
        <v>0</v>
      </c>
    </row>
    <row r="16" spans="1:10" x14ac:dyDescent="0.25">
      <c r="A16" s="6" t="s">
        <v>72</v>
      </c>
      <c r="B16" s="10" t="s">
        <v>40</v>
      </c>
      <c r="C16" s="38" t="s">
        <v>100</v>
      </c>
      <c r="D16" s="7" t="s">
        <v>102</v>
      </c>
      <c r="E16" s="11">
        <v>6834.99</v>
      </c>
      <c r="F16" s="11">
        <v>6815.12</v>
      </c>
      <c r="G16" s="6" t="s">
        <v>64</v>
      </c>
      <c r="H16" s="12">
        <v>2.0419999999999998</v>
      </c>
      <c r="I16" s="7" t="s">
        <v>95</v>
      </c>
      <c r="J16" s="29">
        <v>1</v>
      </c>
    </row>
    <row r="17" spans="1:10" ht="31.5" x14ac:dyDescent="0.25">
      <c r="A17" s="6" t="s">
        <v>73</v>
      </c>
      <c r="B17" s="10" t="s">
        <v>41</v>
      </c>
      <c r="C17" s="38" t="s">
        <v>101</v>
      </c>
      <c r="D17" s="7" t="s">
        <v>102</v>
      </c>
      <c r="E17" s="11">
        <v>4622.1000000000004</v>
      </c>
      <c r="F17" s="11">
        <v>3850.03</v>
      </c>
      <c r="G17" s="6" t="s">
        <v>64</v>
      </c>
      <c r="H17" s="12">
        <v>1.0667</v>
      </c>
      <c r="I17" s="7" t="s">
        <v>95</v>
      </c>
      <c r="J17" s="29">
        <v>3</v>
      </c>
    </row>
    <row r="18" spans="1:10" x14ac:dyDescent="0.25">
      <c r="A18" s="6" t="s">
        <v>74</v>
      </c>
      <c r="B18" s="10" t="s">
        <v>42</v>
      </c>
      <c r="C18" s="38" t="s">
        <v>101</v>
      </c>
      <c r="D18" s="7" t="s">
        <v>102</v>
      </c>
      <c r="E18" s="11">
        <v>4055.55</v>
      </c>
      <c r="F18" s="11">
        <v>3178.1</v>
      </c>
      <c r="G18" s="6" t="s">
        <v>64</v>
      </c>
      <c r="H18" s="12">
        <v>1.492</v>
      </c>
      <c r="I18" s="7" t="s">
        <v>95</v>
      </c>
      <c r="J18" s="29">
        <v>1</v>
      </c>
    </row>
    <row r="19" spans="1:10" ht="31.5" x14ac:dyDescent="0.25">
      <c r="A19" s="6" t="s">
        <v>75</v>
      </c>
      <c r="B19" s="10" t="s">
        <v>43</v>
      </c>
      <c r="C19" s="38" t="s">
        <v>101</v>
      </c>
      <c r="D19" s="7" t="s">
        <v>102</v>
      </c>
      <c r="E19" s="11">
        <v>3521.31</v>
      </c>
      <c r="F19" s="11">
        <v>2572.79</v>
      </c>
      <c r="G19" s="6" t="s">
        <v>64</v>
      </c>
      <c r="H19" s="12">
        <v>1.028</v>
      </c>
      <c r="I19" s="7" t="s">
        <v>95</v>
      </c>
      <c r="J19" s="29">
        <v>1</v>
      </c>
    </row>
    <row r="20" spans="1:10" ht="47.25" x14ac:dyDescent="0.25">
      <c r="A20" s="6" t="s">
        <v>76</v>
      </c>
      <c r="B20" s="10" t="s">
        <v>44</v>
      </c>
      <c r="C20" s="38" t="s">
        <v>100</v>
      </c>
      <c r="D20" s="7" t="s">
        <v>105</v>
      </c>
      <c r="E20" s="11">
        <v>10195.280000000001</v>
      </c>
      <c r="F20" s="11">
        <v>8074.72</v>
      </c>
      <c r="G20" s="6" t="s">
        <v>64</v>
      </c>
      <c r="H20" s="12">
        <v>4.4000000000000004</v>
      </c>
      <c r="I20" s="7" t="s">
        <v>96</v>
      </c>
      <c r="J20" s="29">
        <v>1</v>
      </c>
    </row>
    <row r="21" spans="1:10" ht="31.5" x14ac:dyDescent="0.25">
      <c r="A21" s="6" t="s">
        <v>77</v>
      </c>
      <c r="B21" s="10" t="s">
        <v>45</v>
      </c>
      <c r="C21" s="38" t="s">
        <v>101</v>
      </c>
      <c r="D21" s="7" t="s">
        <v>102</v>
      </c>
      <c r="E21" s="11">
        <v>2723.35</v>
      </c>
      <c r="F21" s="11">
        <v>2120.2800000000002</v>
      </c>
      <c r="G21" s="6" t="s">
        <v>64</v>
      </c>
      <c r="H21" s="12">
        <v>1.0285</v>
      </c>
      <c r="I21" s="7" t="s">
        <v>95</v>
      </c>
      <c r="J21" s="29">
        <v>1</v>
      </c>
    </row>
    <row r="22" spans="1:10" ht="31.5" x14ac:dyDescent="0.25">
      <c r="A22" s="6" t="s">
        <v>78</v>
      </c>
      <c r="B22" s="10" t="s">
        <v>46</v>
      </c>
      <c r="C22" s="38" t="s">
        <v>101</v>
      </c>
      <c r="D22" s="7" t="s">
        <v>102</v>
      </c>
      <c r="E22" s="11">
        <v>3267.02</v>
      </c>
      <c r="F22" s="11">
        <v>2510.04</v>
      </c>
      <c r="G22" s="6" t="s">
        <v>64</v>
      </c>
      <c r="H22" s="12">
        <v>1.006</v>
      </c>
      <c r="I22" s="7" t="s">
        <v>95</v>
      </c>
      <c r="J22" s="29">
        <v>1</v>
      </c>
    </row>
    <row r="23" spans="1:10" ht="31.5" x14ac:dyDescent="0.25">
      <c r="A23" s="6" t="s">
        <v>79</v>
      </c>
      <c r="B23" s="10" t="s">
        <v>47</v>
      </c>
      <c r="C23" s="38" t="s">
        <v>101</v>
      </c>
      <c r="D23" s="7" t="s">
        <v>102</v>
      </c>
      <c r="E23" s="11">
        <v>3369.29</v>
      </c>
      <c r="F23" s="11">
        <v>2799.58</v>
      </c>
      <c r="G23" s="6" t="s">
        <v>64</v>
      </c>
      <c r="H23" s="12">
        <v>1.1659999999999999</v>
      </c>
      <c r="I23" s="7" t="s">
        <v>95</v>
      </c>
      <c r="J23" s="29">
        <v>1</v>
      </c>
    </row>
    <row r="24" spans="1:10" x14ac:dyDescent="0.25">
      <c r="A24" s="6" t="s">
        <v>80</v>
      </c>
      <c r="B24" s="10" t="s">
        <v>48</v>
      </c>
      <c r="C24" s="38" t="s">
        <v>101</v>
      </c>
      <c r="D24" s="7" t="s">
        <v>102</v>
      </c>
      <c r="E24" s="11">
        <v>26108.400000000001</v>
      </c>
      <c r="F24" s="11">
        <v>5900.28</v>
      </c>
      <c r="G24" s="6" t="s">
        <v>65</v>
      </c>
      <c r="H24" s="12">
        <v>12</v>
      </c>
      <c r="I24" s="7">
        <v>160</v>
      </c>
      <c r="J24" s="29">
        <v>5</v>
      </c>
    </row>
    <row r="25" spans="1:10" x14ac:dyDescent="0.25">
      <c r="A25" s="6" t="s">
        <v>81</v>
      </c>
      <c r="B25" s="10" t="s">
        <v>49</v>
      </c>
      <c r="C25" s="38" t="s">
        <v>101</v>
      </c>
      <c r="D25" s="7" t="s">
        <v>102</v>
      </c>
      <c r="E25" s="11">
        <v>4703.8500000000004</v>
      </c>
      <c r="F25" s="11">
        <v>4752.74</v>
      </c>
      <c r="G25" s="6" t="s">
        <v>65</v>
      </c>
      <c r="H25" s="12">
        <v>1.2889999999999999</v>
      </c>
      <c r="I25" s="7" t="s">
        <v>95</v>
      </c>
      <c r="J25" s="29">
        <v>0</v>
      </c>
    </row>
    <row r="26" spans="1:10" x14ac:dyDescent="0.25">
      <c r="A26" s="6" t="s">
        <v>82</v>
      </c>
      <c r="B26" s="10" t="s">
        <v>50</v>
      </c>
      <c r="C26" s="38" t="s">
        <v>101</v>
      </c>
      <c r="D26" s="7" t="s">
        <v>102</v>
      </c>
      <c r="E26" s="11">
        <v>5922.9690000000001</v>
      </c>
      <c r="F26" s="11">
        <v>5990.14</v>
      </c>
      <c r="G26" s="6" t="s">
        <v>65</v>
      </c>
      <c r="H26" s="12">
        <v>2.8588</v>
      </c>
      <c r="I26" s="7" t="s">
        <v>97</v>
      </c>
      <c r="J26" s="29">
        <v>0</v>
      </c>
    </row>
    <row r="27" spans="1:10" x14ac:dyDescent="0.25">
      <c r="A27" s="6" t="s">
        <v>83</v>
      </c>
      <c r="B27" s="10" t="s">
        <v>51</v>
      </c>
      <c r="C27" s="38" t="s">
        <v>101</v>
      </c>
      <c r="D27" s="7" t="s">
        <v>102</v>
      </c>
      <c r="E27" s="11">
        <v>5422.5259999999998</v>
      </c>
      <c r="F27" s="11">
        <v>5503.69</v>
      </c>
      <c r="G27" s="6" t="s">
        <v>65</v>
      </c>
      <c r="H27" s="12">
        <v>2.15</v>
      </c>
      <c r="I27" s="7" t="s">
        <v>95</v>
      </c>
      <c r="J27" s="29">
        <v>1</v>
      </c>
    </row>
    <row r="28" spans="1:10" x14ac:dyDescent="0.25">
      <c r="A28" s="6" t="s">
        <v>84</v>
      </c>
      <c r="B28" s="10" t="s">
        <v>52</v>
      </c>
      <c r="C28" s="38" t="s">
        <v>101</v>
      </c>
      <c r="D28" s="7" t="s">
        <v>102</v>
      </c>
      <c r="E28" s="11">
        <v>7754.08</v>
      </c>
      <c r="F28" s="11">
        <v>8325.3700000000008</v>
      </c>
      <c r="G28" s="6" t="s">
        <v>65</v>
      </c>
      <c r="H28" s="12">
        <v>7.6</v>
      </c>
      <c r="I28" s="7">
        <v>110</v>
      </c>
      <c r="J28" s="29">
        <v>1</v>
      </c>
    </row>
    <row r="29" spans="1:10" x14ac:dyDescent="0.25">
      <c r="A29" s="6" t="s">
        <v>85</v>
      </c>
      <c r="B29" s="10" t="s">
        <v>62</v>
      </c>
      <c r="C29" s="7" t="s">
        <v>105</v>
      </c>
      <c r="D29" s="7" t="s">
        <v>102</v>
      </c>
      <c r="E29" s="11">
        <v>2207.2199999999998</v>
      </c>
      <c r="F29" s="11">
        <v>1411.98</v>
      </c>
      <c r="G29" s="6" t="s">
        <v>65</v>
      </c>
      <c r="H29" s="12">
        <v>1.3149999999999999</v>
      </c>
      <c r="I29" s="7" t="s">
        <v>95</v>
      </c>
      <c r="J29" s="29">
        <v>0</v>
      </c>
    </row>
    <row r="30" spans="1:10" x14ac:dyDescent="0.25">
      <c r="A30" s="6" t="s">
        <v>86</v>
      </c>
      <c r="B30" s="10" t="s">
        <v>63</v>
      </c>
      <c r="C30" s="7" t="s">
        <v>105</v>
      </c>
      <c r="D30" s="7" t="s">
        <v>102</v>
      </c>
      <c r="E30" s="11">
        <v>3279.16</v>
      </c>
      <c r="F30" s="11">
        <v>1974.6</v>
      </c>
      <c r="G30" s="6" t="s">
        <v>65</v>
      </c>
      <c r="H30" s="12">
        <v>2.1669999999999998</v>
      </c>
      <c r="I30" s="7" t="s">
        <v>98</v>
      </c>
      <c r="J30" s="29">
        <v>0</v>
      </c>
    </row>
    <row r="31" spans="1:10" s="24" customFormat="1" ht="63" x14ac:dyDescent="0.25">
      <c r="A31" s="18" t="s">
        <v>26</v>
      </c>
      <c r="B31" s="19" t="s">
        <v>19</v>
      </c>
      <c r="C31" s="21" t="s">
        <v>101</v>
      </c>
      <c r="D31" s="21" t="s">
        <v>102</v>
      </c>
      <c r="E31" s="20">
        <v>9652.8799999999992</v>
      </c>
      <c r="F31" s="20">
        <v>9652.8799999999992</v>
      </c>
      <c r="G31" s="23" t="s">
        <v>35</v>
      </c>
      <c r="H31" s="27" t="s">
        <v>32</v>
      </c>
      <c r="I31" s="21" t="s">
        <v>32</v>
      </c>
      <c r="J31" s="28" t="s">
        <v>32</v>
      </c>
    </row>
    <row r="32" spans="1:10" s="16" customFormat="1" x14ac:dyDescent="0.25">
      <c r="A32" s="2" t="s">
        <v>28</v>
      </c>
      <c r="B32" s="14" t="s">
        <v>20</v>
      </c>
      <c r="C32" s="22" t="s">
        <v>32</v>
      </c>
      <c r="D32" s="22" t="s">
        <v>32</v>
      </c>
      <c r="E32" s="15">
        <v>0</v>
      </c>
      <c r="F32" s="15">
        <v>0</v>
      </c>
      <c r="G32" s="26" t="s">
        <v>32</v>
      </c>
      <c r="H32" s="22" t="s">
        <v>32</v>
      </c>
      <c r="I32" s="22" t="s">
        <v>32</v>
      </c>
      <c r="J32" s="22" t="s">
        <v>32</v>
      </c>
    </row>
    <row r="33" spans="1:10" s="16" customFormat="1" ht="31.5" x14ac:dyDescent="0.25">
      <c r="A33" s="18" t="s">
        <v>29</v>
      </c>
      <c r="B33" s="19" t="s">
        <v>21</v>
      </c>
      <c r="C33" s="21" t="s">
        <v>101</v>
      </c>
      <c r="D33" s="21" t="s">
        <v>102</v>
      </c>
      <c r="E33" s="20">
        <v>15215.702051666667</v>
      </c>
      <c r="F33" s="20">
        <v>15215.702051666667</v>
      </c>
      <c r="G33" s="23" t="s">
        <v>36</v>
      </c>
      <c r="H33" s="27"/>
      <c r="I33" s="21"/>
      <c r="J33" s="28"/>
    </row>
    <row r="34" spans="1:10" s="16" customFormat="1" x14ac:dyDescent="0.25">
      <c r="A34" s="2" t="s">
        <v>30</v>
      </c>
      <c r="B34" s="14" t="s">
        <v>22</v>
      </c>
      <c r="C34" s="22" t="s">
        <v>32</v>
      </c>
      <c r="D34" s="22" t="s">
        <v>32</v>
      </c>
      <c r="E34" s="15">
        <v>0</v>
      </c>
      <c r="F34" s="15">
        <v>0</v>
      </c>
      <c r="G34" s="25" t="s">
        <v>32</v>
      </c>
      <c r="H34" s="22" t="s">
        <v>32</v>
      </c>
      <c r="I34" s="22" t="s">
        <v>32</v>
      </c>
      <c r="J34" s="22" t="s">
        <v>32</v>
      </c>
    </row>
    <row r="35" spans="1:10" s="16" customFormat="1" x14ac:dyDescent="0.25">
      <c r="A35" s="2" t="s">
        <v>31</v>
      </c>
      <c r="B35" s="14" t="s">
        <v>23</v>
      </c>
      <c r="C35" s="22" t="s">
        <v>32</v>
      </c>
      <c r="D35" s="22" t="s">
        <v>32</v>
      </c>
      <c r="E35" s="15">
        <v>0</v>
      </c>
      <c r="F35" s="15">
        <v>0</v>
      </c>
      <c r="G35" s="25" t="s">
        <v>32</v>
      </c>
      <c r="H35" s="22" t="s">
        <v>32</v>
      </c>
      <c r="I35" s="22" t="s">
        <v>32</v>
      </c>
      <c r="J35" s="22" t="s">
        <v>32</v>
      </c>
    </row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25" right="0.25" top="0.75" bottom="0.75" header="0.3" footer="0.3"/>
  <pageSetup paperSize="9" scale="5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pane ySplit="10" topLeftCell="A11" activePane="bottomLeft" state="frozen"/>
      <selection pane="bottomLeft" activeCell="C17" sqref="C17"/>
    </sheetView>
  </sheetViews>
  <sheetFormatPr defaultRowHeight="15.75" x14ac:dyDescent="0.25"/>
  <cols>
    <col min="1" max="1" width="9.140625" style="5"/>
    <col min="2" max="2" width="62.85546875" style="13" customWidth="1"/>
    <col min="3" max="3" width="20.42578125" style="4" customWidth="1"/>
    <col min="4" max="4" width="19.5703125" style="4" customWidth="1"/>
    <col min="5" max="5" width="22.5703125" style="9" customWidth="1"/>
    <col min="6" max="6" width="20.7109375" style="9" bestFit="1" customWidth="1"/>
    <col min="7" max="7" width="33.140625" style="5" bestFit="1" customWidth="1"/>
    <col min="8" max="8" width="21.85546875" style="4" customWidth="1"/>
    <col min="9" max="9" width="20.140625" style="4" customWidth="1"/>
    <col min="10" max="10" width="21.140625" style="4" customWidth="1"/>
    <col min="11" max="16384" width="9.140625" style="9"/>
  </cols>
  <sheetData>
    <row r="1" spans="1:10" x14ac:dyDescent="0.25">
      <c r="G1" s="92" t="s">
        <v>0</v>
      </c>
      <c r="H1" s="92"/>
      <c r="I1" s="92"/>
      <c r="J1" s="92"/>
    </row>
    <row r="3" spans="1:10" x14ac:dyDescent="0.25">
      <c r="A3" s="96" t="s">
        <v>107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36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33" customFormat="1" ht="63" x14ac:dyDescent="0.25">
      <c r="A6" s="94"/>
      <c r="B6" s="94"/>
      <c r="C6" s="35" t="s">
        <v>5</v>
      </c>
      <c r="D6" s="35" t="s">
        <v>6</v>
      </c>
      <c r="E6" s="35" t="s">
        <v>8</v>
      </c>
      <c r="F6" s="35" t="s">
        <v>9</v>
      </c>
      <c r="G6" s="35" t="s">
        <v>10</v>
      </c>
      <c r="H6" s="35" t="s">
        <v>12</v>
      </c>
      <c r="I6" s="35" t="s">
        <v>13</v>
      </c>
      <c r="J6" s="35" t="s">
        <v>14</v>
      </c>
    </row>
    <row r="7" spans="1:10" s="16" customFormat="1" x14ac:dyDescent="0.25">
      <c r="A7" s="35">
        <v>1</v>
      </c>
      <c r="B7" s="35">
        <v>2</v>
      </c>
      <c r="C7" s="34">
        <v>3</v>
      </c>
      <c r="D7" s="34">
        <v>4</v>
      </c>
      <c r="E7" s="34">
        <v>5</v>
      </c>
      <c r="F7" s="34">
        <v>6</v>
      </c>
      <c r="G7" s="35">
        <v>7</v>
      </c>
      <c r="H7" s="34">
        <v>8</v>
      </c>
      <c r="I7" s="34">
        <v>9</v>
      </c>
      <c r="J7" s="34">
        <v>10</v>
      </c>
    </row>
    <row r="8" spans="1:10" s="24" customFormat="1" x14ac:dyDescent="0.25">
      <c r="A8" s="18" t="s">
        <v>15</v>
      </c>
      <c r="B8" s="19" t="s">
        <v>16</v>
      </c>
      <c r="C8" s="21"/>
      <c r="D8" s="21"/>
      <c r="E8" s="20">
        <f>E9+E33</f>
        <v>174685.33219000002</v>
      </c>
      <c r="F8" s="20">
        <f>F9+F33</f>
        <v>100060.67664000002</v>
      </c>
      <c r="G8" s="18"/>
      <c r="H8" s="27"/>
      <c r="I8" s="21"/>
      <c r="J8" s="28"/>
    </row>
    <row r="9" spans="1:10" s="24" customFormat="1" ht="31.5" x14ac:dyDescent="0.25">
      <c r="A9" s="18" t="s">
        <v>24</v>
      </c>
      <c r="B9" s="19" t="s">
        <v>17</v>
      </c>
      <c r="C9" s="21"/>
      <c r="D9" s="21"/>
      <c r="E9" s="20">
        <f>E10+E31</f>
        <v>161705.87024000002</v>
      </c>
      <c r="F9" s="20">
        <f>F10+F31</f>
        <v>87081.214690000023</v>
      </c>
      <c r="G9" s="18"/>
      <c r="H9" s="27">
        <f>H10+H31</f>
        <v>82.010999999999996</v>
      </c>
      <c r="I9" s="21"/>
      <c r="J9" s="28">
        <f>J10+J31</f>
        <v>22</v>
      </c>
    </row>
    <row r="10" spans="1:10" s="24" customFormat="1" ht="31.5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E11+E12+E13+E14+E15+E16+E17+E18+E19+E20+E21+E22+E23+E24+E25+E26+E27+E28+E29+E30</f>
        <v>150689.92500000002</v>
      </c>
      <c r="F10" s="20">
        <f>F11+F12+F13+F14+F15+F16+F17+F18+F19+F20+F21+F22+F23+F24+F25+F26+F27+F28+F29+F30</f>
        <v>76065.269450000022</v>
      </c>
      <c r="G10" s="23" t="s">
        <v>66</v>
      </c>
      <c r="H10" s="27">
        <f>H11+H12+H13+H14+H15+H16+H17+H18+H19+H20+H21+H22+H23+H24+H25+H26+H27+H28+H29+H30</f>
        <v>65.594999999999999</v>
      </c>
      <c r="I10" s="27"/>
      <c r="J10" s="28">
        <f>J11+J12+J13+J14+J15+J16+J17+J18+J19+J20+J21+J22+J23+J24+J25+J26+J27+J28+J29+J30</f>
        <v>22</v>
      </c>
    </row>
    <row r="11" spans="1:10" s="44" customFormat="1" x14ac:dyDescent="0.25">
      <c r="A11" s="6" t="s">
        <v>25</v>
      </c>
      <c r="B11" s="40" t="s">
        <v>103</v>
      </c>
      <c r="C11" s="38" t="s">
        <v>100</v>
      </c>
      <c r="D11" s="7" t="s">
        <v>105</v>
      </c>
      <c r="E11" s="41">
        <v>19932.43</v>
      </c>
      <c r="F11" s="41">
        <v>11072.493769999999</v>
      </c>
      <c r="G11" s="6" t="s">
        <v>64</v>
      </c>
      <c r="H11" s="42">
        <v>6.9569999999999999</v>
      </c>
      <c r="I11" s="43">
        <v>110</v>
      </c>
      <c r="J11" s="43">
        <v>1</v>
      </c>
    </row>
    <row r="12" spans="1:10" s="44" customFormat="1" ht="31.5" x14ac:dyDescent="0.25">
      <c r="A12" s="6" t="s">
        <v>68</v>
      </c>
      <c r="B12" s="40" t="s">
        <v>104</v>
      </c>
      <c r="C12" s="38" t="s">
        <v>100</v>
      </c>
      <c r="D12" s="7" t="s">
        <v>105</v>
      </c>
      <c r="E12" s="41">
        <v>29331.72</v>
      </c>
      <c r="F12" s="41">
        <v>23589.56</v>
      </c>
      <c r="G12" s="39" t="s">
        <v>66</v>
      </c>
      <c r="H12" s="42">
        <v>13.811</v>
      </c>
      <c r="I12" s="43">
        <v>110</v>
      </c>
      <c r="J12" s="43">
        <v>4</v>
      </c>
    </row>
    <row r="13" spans="1:10" x14ac:dyDescent="0.25">
      <c r="A13" s="6" t="s">
        <v>69</v>
      </c>
      <c r="B13" s="10" t="s">
        <v>37</v>
      </c>
      <c r="C13" s="37" t="s">
        <v>100</v>
      </c>
      <c r="D13" s="7" t="s">
        <v>102</v>
      </c>
      <c r="E13" s="11">
        <v>2462.3000000000002</v>
      </c>
      <c r="F13" s="11">
        <v>845.62151000000006</v>
      </c>
      <c r="G13" s="6" t="s">
        <v>64</v>
      </c>
      <c r="H13" s="12">
        <v>0.84799999999999998</v>
      </c>
      <c r="I13" s="7" t="s">
        <v>94</v>
      </c>
      <c r="J13" s="29">
        <v>0</v>
      </c>
    </row>
    <row r="14" spans="1:10" x14ac:dyDescent="0.25">
      <c r="A14" s="6" t="s">
        <v>70</v>
      </c>
      <c r="B14" s="10" t="s">
        <v>38</v>
      </c>
      <c r="C14" s="37" t="s">
        <v>100</v>
      </c>
      <c r="D14" s="7" t="s">
        <v>102</v>
      </c>
      <c r="E14" s="11">
        <v>2267.63</v>
      </c>
      <c r="F14" s="11">
        <v>424.45815000000005</v>
      </c>
      <c r="G14" s="6" t="s">
        <v>64</v>
      </c>
      <c r="H14" s="12">
        <v>0.56499999999999995</v>
      </c>
      <c r="I14" s="7">
        <v>110</v>
      </c>
      <c r="J14" s="29">
        <v>0</v>
      </c>
    </row>
    <row r="15" spans="1:10" ht="31.5" x14ac:dyDescent="0.25">
      <c r="A15" s="6" t="s">
        <v>71</v>
      </c>
      <c r="B15" s="10" t="s">
        <v>39</v>
      </c>
      <c r="C15" s="38" t="s">
        <v>100</v>
      </c>
      <c r="D15" s="7" t="s">
        <v>102</v>
      </c>
      <c r="E15" s="11">
        <v>2708.75</v>
      </c>
      <c r="F15" s="11">
        <v>506.68271999999996</v>
      </c>
      <c r="G15" s="6" t="s">
        <v>64</v>
      </c>
      <c r="H15" s="12">
        <v>0.80500000000000005</v>
      </c>
      <c r="I15" s="7">
        <v>110</v>
      </c>
      <c r="J15" s="29">
        <v>0</v>
      </c>
    </row>
    <row r="16" spans="1:10" ht="31.5" x14ac:dyDescent="0.25">
      <c r="A16" s="6" t="s">
        <v>72</v>
      </c>
      <c r="B16" s="10" t="s">
        <v>40</v>
      </c>
      <c r="C16" s="38" t="s">
        <v>100</v>
      </c>
      <c r="D16" s="7" t="s">
        <v>102</v>
      </c>
      <c r="E16" s="11">
        <v>6834.99</v>
      </c>
      <c r="F16" s="11">
        <v>5110.1081400000003</v>
      </c>
      <c r="G16" s="6" t="s">
        <v>64</v>
      </c>
      <c r="H16" s="12">
        <v>2.0419999999999998</v>
      </c>
      <c r="I16" s="7" t="s">
        <v>95</v>
      </c>
      <c r="J16" s="29">
        <v>1</v>
      </c>
    </row>
    <row r="17" spans="1:10" ht="47.25" x14ac:dyDescent="0.25">
      <c r="A17" s="6" t="s">
        <v>73</v>
      </c>
      <c r="B17" s="10" t="s">
        <v>41</v>
      </c>
      <c r="C17" s="38" t="s">
        <v>101</v>
      </c>
      <c r="D17" s="7" t="s">
        <v>102</v>
      </c>
      <c r="E17" s="11">
        <v>4622.1000000000004</v>
      </c>
      <c r="F17" s="11">
        <v>3352.0907699999998</v>
      </c>
      <c r="G17" s="6" t="s">
        <v>64</v>
      </c>
      <c r="H17" s="12">
        <v>1.0667</v>
      </c>
      <c r="I17" s="7" t="s">
        <v>95</v>
      </c>
      <c r="J17" s="29">
        <v>3</v>
      </c>
    </row>
    <row r="18" spans="1:10" x14ac:dyDescent="0.25">
      <c r="A18" s="6" t="s">
        <v>74</v>
      </c>
      <c r="B18" s="10" t="s">
        <v>42</v>
      </c>
      <c r="C18" s="38" t="s">
        <v>101</v>
      </c>
      <c r="D18" s="7" t="s">
        <v>102</v>
      </c>
      <c r="E18" s="11">
        <v>4055.55</v>
      </c>
      <c r="F18" s="11">
        <v>2575.3894</v>
      </c>
      <c r="G18" s="6" t="s">
        <v>64</v>
      </c>
      <c r="H18" s="12">
        <v>1.492</v>
      </c>
      <c r="I18" s="7" t="s">
        <v>95</v>
      </c>
      <c r="J18" s="29">
        <v>1</v>
      </c>
    </row>
    <row r="19" spans="1:10" ht="31.5" x14ac:dyDescent="0.25">
      <c r="A19" s="6" t="s">
        <v>75</v>
      </c>
      <c r="B19" s="10" t="s">
        <v>43</v>
      </c>
      <c r="C19" s="38" t="s">
        <v>101</v>
      </c>
      <c r="D19" s="7" t="s">
        <v>102</v>
      </c>
      <c r="E19" s="11">
        <v>3521.31</v>
      </c>
      <c r="F19" s="11">
        <v>2258.8645100000003</v>
      </c>
      <c r="G19" s="6" t="s">
        <v>64</v>
      </c>
      <c r="H19" s="12">
        <v>1.028</v>
      </c>
      <c r="I19" s="7" t="s">
        <v>95</v>
      </c>
      <c r="J19" s="29">
        <v>1</v>
      </c>
    </row>
    <row r="20" spans="1:10" ht="47.25" x14ac:dyDescent="0.25">
      <c r="A20" s="6" t="s">
        <v>76</v>
      </c>
      <c r="B20" s="10" t="s">
        <v>44</v>
      </c>
      <c r="C20" s="38" t="s">
        <v>100</v>
      </c>
      <c r="D20" s="7" t="s">
        <v>105</v>
      </c>
      <c r="E20" s="11">
        <v>10195.280000000001</v>
      </c>
      <c r="F20" s="11">
        <v>7462.9381199999998</v>
      </c>
      <c r="G20" s="6" t="s">
        <v>64</v>
      </c>
      <c r="H20" s="12">
        <v>4.4000000000000004</v>
      </c>
      <c r="I20" s="7" t="s">
        <v>96</v>
      </c>
      <c r="J20" s="29">
        <v>1</v>
      </c>
    </row>
    <row r="21" spans="1:10" ht="31.5" x14ac:dyDescent="0.25">
      <c r="A21" s="6" t="s">
        <v>77</v>
      </c>
      <c r="B21" s="10" t="s">
        <v>45</v>
      </c>
      <c r="C21" s="38" t="s">
        <v>101</v>
      </c>
      <c r="D21" s="7" t="s">
        <v>102</v>
      </c>
      <c r="E21" s="11">
        <v>2723.35</v>
      </c>
      <c r="F21" s="11">
        <v>1787.9035499999998</v>
      </c>
      <c r="G21" s="6" t="s">
        <v>64</v>
      </c>
      <c r="H21" s="12">
        <v>1.0285</v>
      </c>
      <c r="I21" s="7" t="s">
        <v>95</v>
      </c>
      <c r="J21" s="29">
        <v>1</v>
      </c>
    </row>
    <row r="22" spans="1:10" ht="31.5" x14ac:dyDescent="0.25">
      <c r="A22" s="6" t="s">
        <v>78</v>
      </c>
      <c r="B22" s="10" t="s">
        <v>46</v>
      </c>
      <c r="C22" s="38" t="s">
        <v>101</v>
      </c>
      <c r="D22" s="7" t="s">
        <v>102</v>
      </c>
      <c r="E22" s="11">
        <v>3267.02</v>
      </c>
      <c r="F22" s="11">
        <v>2129.0203099999994</v>
      </c>
      <c r="G22" s="6" t="s">
        <v>64</v>
      </c>
      <c r="H22" s="12">
        <v>1.006</v>
      </c>
      <c r="I22" s="7" t="s">
        <v>95</v>
      </c>
      <c r="J22" s="29">
        <v>1</v>
      </c>
    </row>
    <row r="23" spans="1:10" ht="31.5" x14ac:dyDescent="0.25">
      <c r="A23" s="6" t="s">
        <v>79</v>
      </c>
      <c r="B23" s="10" t="s">
        <v>47</v>
      </c>
      <c r="C23" s="38" t="s">
        <v>101</v>
      </c>
      <c r="D23" s="7" t="s">
        <v>102</v>
      </c>
      <c r="E23" s="11">
        <v>3369.29</v>
      </c>
      <c r="F23" s="11">
        <v>2316.8935000000006</v>
      </c>
      <c r="G23" s="6" t="s">
        <v>64</v>
      </c>
      <c r="H23" s="12">
        <v>1.1659999999999999</v>
      </c>
      <c r="I23" s="7" t="s">
        <v>95</v>
      </c>
      <c r="J23" s="29">
        <v>1</v>
      </c>
    </row>
    <row r="24" spans="1:10" x14ac:dyDescent="0.25">
      <c r="A24" s="6" t="s">
        <v>80</v>
      </c>
      <c r="B24" s="10" t="s">
        <v>48</v>
      </c>
      <c r="C24" s="38" t="s">
        <v>101</v>
      </c>
      <c r="D24" s="7" t="s">
        <v>102</v>
      </c>
      <c r="E24" s="11">
        <v>26108.400000000001</v>
      </c>
      <c r="F24" s="11">
        <v>3937.0050000000001</v>
      </c>
      <c r="G24" s="6" t="s">
        <v>65</v>
      </c>
      <c r="H24" s="12">
        <v>12</v>
      </c>
      <c r="I24" s="7">
        <v>160</v>
      </c>
      <c r="J24" s="29">
        <v>5</v>
      </c>
    </row>
    <row r="25" spans="1:10" x14ac:dyDescent="0.25">
      <c r="A25" s="6" t="s">
        <v>81</v>
      </c>
      <c r="B25" s="10" t="s">
        <v>49</v>
      </c>
      <c r="C25" s="38" t="s">
        <v>101</v>
      </c>
      <c r="D25" s="7" t="s">
        <v>102</v>
      </c>
      <c r="E25" s="11">
        <v>4703.8500000000004</v>
      </c>
      <c r="F25" s="11">
        <v>1616.85</v>
      </c>
      <c r="G25" s="6" t="s">
        <v>65</v>
      </c>
      <c r="H25" s="12">
        <v>1.2889999999999999</v>
      </c>
      <c r="I25" s="7" t="s">
        <v>95</v>
      </c>
      <c r="J25" s="29">
        <v>0</v>
      </c>
    </row>
    <row r="26" spans="1:10" x14ac:dyDescent="0.25">
      <c r="A26" s="6" t="s">
        <v>82</v>
      </c>
      <c r="B26" s="10" t="s">
        <v>50</v>
      </c>
      <c r="C26" s="38" t="s">
        <v>101</v>
      </c>
      <c r="D26" s="7" t="s">
        <v>102</v>
      </c>
      <c r="E26" s="11">
        <v>5922.9690000000001</v>
      </c>
      <c r="F26" s="11">
        <v>1974.5650000000001</v>
      </c>
      <c r="G26" s="6" t="s">
        <v>65</v>
      </c>
      <c r="H26" s="12">
        <v>2.8588</v>
      </c>
      <c r="I26" s="7" t="s">
        <v>97</v>
      </c>
      <c r="J26" s="29">
        <v>0</v>
      </c>
    </row>
    <row r="27" spans="1:10" x14ac:dyDescent="0.25">
      <c r="A27" s="6" t="s">
        <v>83</v>
      </c>
      <c r="B27" s="10" t="s">
        <v>51</v>
      </c>
      <c r="C27" s="38" t="s">
        <v>101</v>
      </c>
      <c r="D27" s="7" t="s">
        <v>102</v>
      </c>
      <c r="E27" s="11">
        <v>5422.5259999999998</v>
      </c>
      <c r="F27" s="11">
        <v>1718.25</v>
      </c>
      <c r="G27" s="6" t="s">
        <v>65</v>
      </c>
      <c r="H27" s="12">
        <v>2.15</v>
      </c>
      <c r="I27" s="7" t="s">
        <v>95</v>
      </c>
      <c r="J27" s="29">
        <v>1</v>
      </c>
    </row>
    <row r="28" spans="1:10" x14ac:dyDescent="0.25">
      <c r="A28" s="6" t="s">
        <v>84</v>
      </c>
      <c r="B28" s="10" t="s">
        <v>52</v>
      </c>
      <c r="C28" s="38" t="s">
        <v>101</v>
      </c>
      <c r="D28" s="7" t="s">
        <v>102</v>
      </c>
      <c r="E28" s="11">
        <v>7754.08</v>
      </c>
      <c r="F28" s="11">
        <v>0</v>
      </c>
      <c r="G28" s="6" t="s">
        <v>65</v>
      </c>
      <c r="H28" s="12">
        <v>7.6</v>
      </c>
      <c r="I28" s="7">
        <v>110</v>
      </c>
      <c r="J28" s="29">
        <v>1</v>
      </c>
    </row>
    <row r="29" spans="1:10" x14ac:dyDescent="0.25">
      <c r="A29" s="6" t="s">
        <v>85</v>
      </c>
      <c r="B29" s="10" t="s">
        <v>62</v>
      </c>
      <c r="C29" s="7" t="s">
        <v>105</v>
      </c>
      <c r="D29" s="7" t="s">
        <v>102</v>
      </c>
      <c r="E29" s="11">
        <v>2207.2199999999998</v>
      </c>
      <c r="F29" s="11">
        <v>1411.9749999999999</v>
      </c>
      <c r="G29" s="6" t="s">
        <v>65</v>
      </c>
      <c r="H29" s="12">
        <v>1.3149999999999999</v>
      </c>
      <c r="I29" s="7" t="s">
        <v>95</v>
      </c>
      <c r="J29" s="29">
        <v>0</v>
      </c>
    </row>
    <row r="30" spans="1:10" x14ac:dyDescent="0.25">
      <c r="A30" s="6" t="s">
        <v>86</v>
      </c>
      <c r="B30" s="10" t="s">
        <v>63</v>
      </c>
      <c r="C30" s="7" t="s">
        <v>105</v>
      </c>
      <c r="D30" s="7" t="s">
        <v>102</v>
      </c>
      <c r="E30" s="11">
        <v>3279.16</v>
      </c>
      <c r="F30" s="11">
        <v>1974.6</v>
      </c>
      <c r="G30" s="6" t="s">
        <v>65</v>
      </c>
      <c r="H30" s="12">
        <v>2.1669999999999998</v>
      </c>
      <c r="I30" s="7" t="s">
        <v>98</v>
      </c>
      <c r="J30" s="29">
        <v>0</v>
      </c>
    </row>
    <row r="31" spans="1:10" s="24" customFormat="1" ht="47.25" x14ac:dyDescent="0.25">
      <c r="A31" s="18" t="s">
        <v>26</v>
      </c>
      <c r="B31" s="19" t="s">
        <v>19</v>
      </c>
      <c r="C31" s="21" t="s">
        <v>101</v>
      </c>
      <c r="D31" s="21" t="s">
        <v>102</v>
      </c>
      <c r="E31" s="20">
        <v>11015.945239999999</v>
      </c>
      <c r="F31" s="20">
        <v>11015.945239999999</v>
      </c>
      <c r="G31" s="23" t="s">
        <v>35</v>
      </c>
      <c r="H31" s="27">
        <v>16.416</v>
      </c>
      <c r="I31" s="21" t="s">
        <v>108</v>
      </c>
      <c r="J31" s="28">
        <v>0</v>
      </c>
    </row>
    <row r="32" spans="1:10" s="16" customFormat="1" x14ac:dyDescent="0.25">
      <c r="A32" s="2" t="s">
        <v>28</v>
      </c>
      <c r="B32" s="14" t="s">
        <v>20</v>
      </c>
      <c r="C32" s="22" t="s">
        <v>32</v>
      </c>
      <c r="D32" s="22" t="s">
        <v>32</v>
      </c>
      <c r="E32" s="15">
        <v>0</v>
      </c>
      <c r="F32" s="15">
        <v>0</v>
      </c>
      <c r="G32" s="26" t="s">
        <v>32</v>
      </c>
      <c r="H32" s="22" t="s">
        <v>32</v>
      </c>
      <c r="I32" s="22" t="s">
        <v>32</v>
      </c>
      <c r="J32" s="22" t="s">
        <v>32</v>
      </c>
    </row>
    <row r="33" spans="1:10" s="16" customFormat="1" ht="31.5" x14ac:dyDescent="0.25">
      <c r="A33" s="18" t="s">
        <v>29</v>
      </c>
      <c r="B33" s="19" t="s">
        <v>21</v>
      </c>
      <c r="C33" s="21" t="s">
        <v>101</v>
      </c>
      <c r="D33" s="21" t="s">
        <v>102</v>
      </c>
      <c r="E33" s="20">
        <v>12979.461950000001</v>
      </c>
      <c r="F33" s="20">
        <v>12979.461950000001</v>
      </c>
      <c r="G33" s="23" t="s">
        <v>36</v>
      </c>
      <c r="H33" s="27"/>
      <c r="I33" s="21"/>
      <c r="J33" s="28"/>
    </row>
    <row r="34" spans="1:10" s="16" customFormat="1" x14ac:dyDescent="0.25">
      <c r="A34" s="2" t="s">
        <v>30</v>
      </c>
      <c r="B34" s="14" t="s">
        <v>22</v>
      </c>
      <c r="C34" s="22" t="s">
        <v>32</v>
      </c>
      <c r="D34" s="22" t="s">
        <v>32</v>
      </c>
      <c r="E34" s="15">
        <v>0</v>
      </c>
      <c r="F34" s="15">
        <v>0</v>
      </c>
      <c r="G34" s="25" t="s">
        <v>32</v>
      </c>
      <c r="H34" s="22" t="s">
        <v>32</v>
      </c>
      <c r="I34" s="22" t="s">
        <v>32</v>
      </c>
      <c r="J34" s="22" t="s">
        <v>32</v>
      </c>
    </row>
    <row r="35" spans="1:10" s="16" customFormat="1" x14ac:dyDescent="0.25">
      <c r="A35" s="2" t="s">
        <v>31</v>
      </c>
      <c r="B35" s="14" t="s">
        <v>23</v>
      </c>
      <c r="C35" s="22" t="s">
        <v>32</v>
      </c>
      <c r="D35" s="22" t="s">
        <v>32</v>
      </c>
      <c r="E35" s="15">
        <v>0</v>
      </c>
      <c r="F35" s="15">
        <v>0</v>
      </c>
      <c r="G35" s="25" t="s">
        <v>32</v>
      </c>
      <c r="H35" s="22" t="s">
        <v>32</v>
      </c>
      <c r="I35" s="22" t="s">
        <v>32</v>
      </c>
      <c r="J35" s="22" t="s">
        <v>32</v>
      </c>
    </row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25" right="0.25" top="0.75" bottom="0.75" header="0.3" footer="0.3"/>
  <pageSetup paperSize="9" scale="5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pane ySplit="10" topLeftCell="A29" activePane="bottomLeft" state="frozen"/>
      <selection pane="bottomLeft" activeCell="H22" sqref="H22:J37"/>
    </sheetView>
  </sheetViews>
  <sheetFormatPr defaultRowHeight="15.75" x14ac:dyDescent="0.25"/>
  <cols>
    <col min="1" max="1" width="9.140625" style="5"/>
    <col min="2" max="2" width="67.42578125" style="13" customWidth="1"/>
    <col min="3" max="3" width="20.42578125" style="4" customWidth="1"/>
    <col min="4" max="4" width="19.5703125" style="4" customWidth="1"/>
    <col min="5" max="5" width="22.5703125" style="9" bestFit="1" customWidth="1"/>
    <col min="6" max="6" width="20.7109375" style="9" bestFit="1" customWidth="1"/>
    <col min="7" max="7" width="29.7109375" style="5" customWidth="1"/>
    <col min="8" max="8" width="21.85546875" style="4" customWidth="1"/>
    <col min="9" max="9" width="20.140625" style="4" customWidth="1"/>
    <col min="10" max="10" width="21.140625" style="4" customWidth="1"/>
    <col min="11" max="16384" width="9.140625" style="9"/>
  </cols>
  <sheetData>
    <row r="1" spans="1:10" x14ac:dyDescent="0.25">
      <c r="G1" s="92" t="s">
        <v>0</v>
      </c>
      <c r="H1" s="92"/>
      <c r="I1" s="92"/>
      <c r="J1" s="92"/>
    </row>
    <row r="3" spans="1:10" x14ac:dyDescent="0.25">
      <c r="A3" s="93" t="s">
        <v>1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1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3" customFormat="1" ht="63" x14ac:dyDescent="0.25">
      <c r="A6" s="94"/>
      <c r="B6" s="94"/>
      <c r="C6" s="8" t="s">
        <v>5</v>
      </c>
      <c r="D6" s="8" t="s">
        <v>6</v>
      </c>
      <c r="E6" s="8" t="s">
        <v>8</v>
      </c>
      <c r="F6" s="8" t="s">
        <v>9</v>
      </c>
      <c r="G6" s="8" t="s">
        <v>10</v>
      </c>
      <c r="H6" s="8" t="s">
        <v>12</v>
      </c>
      <c r="I6" s="8" t="s">
        <v>13</v>
      </c>
      <c r="J6" s="8" t="s">
        <v>14</v>
      </c>
    </row>
    <row r="7" spans="1:10" s="16" customFormat="1" x14ac:dyDescent="0.25">
      <c r="A7" s="8">
        <v>1</v>
      </c>
      <c r="B7" s="8">
        <v>2</v>
      </c>
      <c r="C7" s="17">
        <v>3</v>
      </c>
      <c r="D7" s="17">
        <v>4</v>
      </c>
      <c r="E7" s="17">
        <v>5</v>
      </c>
      <c r="F7" s="17">
        <v>6</v>
      </c>
      <c r="G7" s="8">
        <v>7</v>
      </c>
      <c r="H7" s="17">
        <v>8</v>
      </c>
      <c r="I7" s="17">
        <v>9</v>
      </c>
      <c r="J7" s="17">
        <v>10</v>
      </c>
    </row>
    <row r="8" spans="1:10" s="24" customFormat="1" x14ac:dyDescent="0.25">
      <c r="A8" s="18" t="s">
        <v>15</v>
      </c>
      <c r="B8" s="19" t="s">
        <v>16</v>
      </c>
      <c r="C8" s="21"/>
      <c r="D8" s="21"/>
      <c r="E8" s="20">
        <f>E9+E40</f>
        <v>178329.92980000004</v>
      </c>
      <c r="F8" s="20">
        <f>F9+F40</f>
        <v>90004.854799999986</v>
      </c>
      <c r="G8" s="18"/>
      <c r="H8" s="27"/>
      <c r="I8" s="21"/>
      <c r="J8" s="28"/>
    </row>
    <row r="9" spans="1:10" s="24" customFormat="1" ht="31.5" x14ac:dyDescent="0.25">
      <c r="A9" s="18" t="s">
        <v>24</v>
      </c>
      <c r="B9" s="19" t="s">
        <v>17</v>
      </c>
      <c r="C9" s="21"/>
      <c r="D9" s="21"/>
      <c r="E9" s="20">
        <f>E10+E38</f>
        <v>163897.22000000003</v>
      </c>
      <c r="F9" s="20">
        <f>F10+F38</f>
        <v>75572.14499999999</v>
      </c>
      <c r="G9" s="18"/>
      <c r="H9" s="27"/>
      <c r="I9" s="21"/>
      <c r="J9" s="28"/>
    </row>
    <row r="10" spans="1:10" s="24" customFormat="1" ht="31.5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E11+E12+E13+E14+E15+E16+E17+E18+E19+E20+E21+E22+E23+E24+E25+E26+E27+E28+E29+E30+E31+E32+E33+E34+E35+E36+E37</f>
        <v>148453.51000000004</v>
      </c>
      <c r="F10" s="20">
        <f>F11+F12+F13+F14+F15+F16+F17+F18+F19+F20+F21+F22+F23+F24+F25+F26+F27+F28+F29+F30+F31+F32+F33+F34+F35+F36+F37</f>
        <v>60128.434999999998</v>
      </c>
      <c r="G10" s="23" t="s">
        <v>66</v>
      </c>
      <c r="H10" s="27">
        <f>H11+H12+H13+H14+H15+H16+H17+H18+H19+H20+H21+H22+H23+H24+H25+H26+H27+H28+H29+H30+H31+H32+H33+H34+H35+H36+H37</f>
        <v>56.612000000000002</v>
      </c>
      <c r="I10" s="27"/>
      <c r="J10" s="28">
        <f t="shared" ref="J10" si="0">J11+J12+J13+J14+J15+J16+J17+J18+J19+J20+J21+J22+J23+J24+J25+J26+J27+J28+J29+J30+J31+J32+J33+J34+J35+J36+J37</f>
        <v>24</v>
      </c>
    </row>
    <row r="11" spans="1:10" x14ac:dyDescent="0.25">
      <c r="A11" s="6" t="s">
        <v>25</v>
      </c>
      <c r="B11" s="10" t="s">
        <v>37</v>
      </c>
      <c r="C11" s="37" t="s">
        <v>34</v>
      </c>
      <c r="D11" s="7" t="s">
        <v>67</v>
      </c>
      <c r="E11" s="11">
        <v>2462.3000000000002</v>
      </c>
      <c r="F11" s="11">
        <v>108.49</v>
      </c>
      <c r="G11" s="6" t="s">
        <v>64</v>
      </c>
      <c r="H11" s="12">
        <v>0.84799999999999998</v>
      </c>
      <c r="I11" s="7" t="s">
        <v>94</v>
      </c>
      <c r="J11" s="29">
        <v>0</v>
      </c>
    </row>
    <row r="12" spans="1:10" x14ac:dyDescent="0.25">
      <c r="A12" s="6" t="s">
        <v>68</v>
      </c>
      <c r="B12" s="10" t="s">
        <v>38</v>
      </c>
      <c r="C12" s="37" t="s">
        <v>34</v>
      </c>
      <c r="D12" s="7" t="s">
        <v>67</v>
      </c>
      <c r="E12" s="11">
        <v>2267.63</v>
      </c>
      <c r="F12" s="11">
        <v>79.63</v>
      </c>
      <c r="G12" s="6" t="s">
        <v>64</v>
      </c>
      <c r="H12" s="12">
        <v>0.56499999999999995</v>
      </c>
      <c r="I12" s="7">
        <v>110</v>
      </c>
      <c r="J12" s="29">
        <v>0</v>
      </c>
    </row>
    <row r="13" spans="1:10" x14ac:dyDescent="0.25">
      <c r="A13" s="6" t="s">
        <v>69</v>
      </c>
      <c r="B13" s="10" t="s">
        <v>39</v>
      </c>
      <c r="C13" s="37" t="s">
        <v>34</v>
      </c>
      <c r="D13" s="7" t="s">
        <v>67</v>
      </c>
      <c r="E13" s="11">
        <v>2708.75</v>
      </c>
      <c r="F13" s="11">
        <v>104.11</v>
      </c>
      <c r="G13" s="6" t="s">
        <v>64</v>
      </c>
      <c r="H13" s="12">
        <v>0.80500000000000005</v>
      </c>
      <c r="I13" s="7">
        <v>110</v>
      </c>
      <c r="J13" s="29">
        <v>0</v>
      </c>
    </row>
    <row r="14" spans="1:10" x14ac:dyDescent="0.25">
      <c r="A14" s="6" t="s">
        <v>70</v>
      </c>
      <c r="B14" s="10" t="s">
        <v>40</v>
      </c>
      <c r="C14" s="37" t="s">
        <v>34</v>
      </c>
      <c r="D14" s="7" t="s">
        <v>67</v>
      </c>
      <c r="E14" s="11">
        <v>6834.99</v>
      </c>
      <c r="F14" s="11">
        <v>255.38</v>
      </c>
      <c r="G14" s="6" t="s">
        <v>64</v>
      </c>
      <c r="H14" s="12">
        <v>2.0419999999999998</v>
      </c>
      <c r="I14" s="7" t="s">
        <v>95</v>
      </c>
      <c r="J14" s="29">
        <v>1</v>
      </c>
    </row>
    <row r="15" spans="1:10" ht="31.5" x14ac:dyDescent="0.25">
      <c r="A15" s="6" t="s">
        <v>71</v>
      </c>
      <c r="B15" s="10" t="s">
        <v>41</v>
      </c>
      <c r="C15" s="37" t="s">
        <v>34</v>
      </c>
      <c r="D15" s="7" t="s">
        <v>67</v>
      </c>
      <c r="E15" s="11">
        <v>4622.1000000000004</v>
      </c>
      <c r="F15" s="11">
        <v>177.96700000000001</v>
      </c>
      <c r="G15" s="6" t="s">
        <v>64</v>
      </c>
      <c r="H15" s="12">
        <v>1.0667</v>
      </c>
      <c r="I15" s="7" t="s">
        <v>95</v>
      </c>
      <c r="J15" s="29">
        <v>3</v>
      </c>
    </row>
    <row r="16" spans="1:10" x14ac:dyDescent="0.25">
      <c r="A16" s="6" t="s">
        <v>72</v>
      </c>
      <c r="B16" s="10" t="s">
        <v>42</v>
      </c>
      <c r="C16" s="37" t="s">
        <v>34</v>
      </c>
      <c r="D16" s="7" t="s">
        <v>67</v>
      </c>
      <c r="E16" s="11">
        <v>4055.55</v>
      </c>
      <c r="F16" s="11">
        <v>240.589</v>
      </c>
      <c r="G16" s="6" t="s">
        <v>64</v>
      </c>
      <c r="H16" s="12">
        <v>1.492</v>
      </c>
      <c r="I16" s="7" t="s">
        <v>95</v>
      </c>
      <c r="J16" s="29">
        <v>1</v>
      </c>
    </row>
    <row r="17" spans="1:10" ht="31.5" x14ac:dyDescent="0.25">
      <c r="A17" s="6" t="s">
        <v>73</v>
      </c>
      <c r="B17" s="10" t="s">
        <v>43</v>
      </c>
      <c r="C17" s="37" t="s">
        <v>34</v>
      </c>
      <c r="D17" s="7" t="s">
        <v>67</v>
      </c>
      <c r="E17" s="11">
        <v>3521.31</v>
      </c>
      <c r="F17" s="11">
        <v>173.26299999999998</v>
      </c>
      <c r="G17" s="6" t="s">
        <v>64</v>
      </c>
      <c r="H17" s="12">
        <v>1.028</v>
      </c>
      <c r="I17" s="7" t="s">
        <v>95</v>
      </c>
      <c r="J17" s="29">
        <v>1</v>
      </c>
    </row>
    <row r="18" spans="1:10" ht="47.25" x14ac:dyDescent="0.25">
      <c r="A18" s="6" t="s">
        <v>74</v>
      </c>
      <c r="B18" s="10" t="s">
        <v>44</v>
      </c>
      <c r="C18" s="37" t="s">
        <v>34</v>
      </c>
      <c r="D18" s="7" t="s">
        <v>67</v>
      </c>
      <c r="E18" s="11">
        <v>10195.280000000001</v>
      </c>
      <c r="F18" s="11">
        <v>702.02200000000005</v>
      </c>
      <c r="G18" s="6" t="s">
        <v>64</v>
      </c>
      <c r="H18" s="12">
        <v>4.4000000000000004</v>
      </c>
      <c r="I18" s="7" t="s">
        <v>96</v>
      </c>
      <c r="J18" s="29">
        <v>1</v>
      </c>
    </row>
    <row r="19" spans="1:10" ht="31.5" x14ac:dyDescent="0.25">
      <c r="A19" s="6" t="s">
        <v>75</v>
      </c>
      <c r="B19" s="10" t="s">
        <v>45</v>
      </c>
      <c r="C19" s="37" t="s">
        <v>34</v>
      </c>
      <c r="D19" s="7" t="s">
        <v>67</v>
      </c>
      <c r="E19" s="11">
        <v>2723.35</v>
      </c>
      <c r="F19" s="11">
        <v>139.012</v>
      </c>
      <c r="G19" s="6" t="s">
        <v>64</v>
      </c>
      <c r="H19" s="12">
        <v>1.0285</v>
      </c>
      <c r="I19" s="7" t="s">
        <v>95</v>
      </c>
      <c r="J19" s="29">
        <v>1</v>
      </c>
    </row>
    <row r="20" spans="1:10" ht="31.5" x14ac:dyDescent="0.25">
      <c r="A20" s="6" t="s">
        <v>76</v>
      </c>
      <c r="B20" s="10" t="s">
        <v>46</v>
      </c>
      <c r="C20" s="37" t="s">
        <v>34</v>
      </c>
      <c r="D20" s="7" t="s">
        <v>67</v>
      </c>
      <c r="E20" s="11">
        <v>3267.02</v>
      </c>
      <c r="F20" s="11">
        <v>288.21699999999998</v>
      </c>
      <c r="G20" s="6" t="s">
        <v>64</v>
      </c>
      <c r="H20" s="12">
        <v>1.006</v>
      </c>
      <c r="I20" s="7" t="s">
        <v>95</v>
      </c>
      <c r="J20" s="29">
        <v>1</v>
      </c>
    </row>
    <row r="21" spans="1:10" ht="31.5" x14ac:dyDescent="0.25">
      <c r="A21" s="6" t="s">
        <v>77</v>
      </c>
      <c r="B21" s="10" t="s">
        <v>47</v>
      </c>
      <c r="C21" s="37" t="s">
        <v>34</v>
      </c>
      <c r="D21" s="7" t="s">
        <v>67</v>
      </c>
      <c r="E21" s="11">
        <v>3369.29</v>
      </c>
      <c r="F21" s="11">
        <v>193.40199999999999</v>
      </c>
      <c r="G21" s="6" t="s">
        <v>64</v>
      </c>
      <c r="H21" s="12">
        <v>1.1659999999999999</v>
      </c>
      <c r="I21" s="7" t="s">
        <v>95</v>
      </c>
      <c r="J21" s="29">
        <v>1</v>
      </c>
    </row>
    <row r="22" spans="1:10" x14ac:dyDescent="0.25">
      <c r="A22" s="6" t="s">
        <v>78</v>
      </c>
      <c r="B22" s="10" t="s">
        <v>48</v>
      </c>
      <c r="C22" s="7" t="s">
        <v>105</v>
      </c>
      <c r="D22" s="7" t="s">
        <v>67</v>
      </c>
      <c r="E22" s="11">
        <v>26108.400000000001</v>
      </c>
      <c r="F22" s="11">
        <v>5900.2749999999996</v>
      </c>
      <c r="G22" s="6" t="s">
        <v>64</v>
      </c>
      <c r="H22" s="12">
        <v>12</v>
      </c>
      <c r="I22" s="7">
        <v>160</v>
      </c>
      <c r="J22" s="29">
        <v>5</v>
      </c>
    </row>
    <row r="23" spans="1:10" x14ac:dyDescent="0.25">
      <c r="A23" s="6" t="s">
        <v>79</v>
      </c>
      <c r="B23" s="10" t="s">
        <v>49</v>
      </c>
      <c r="C23" s="7" t="s">
        <v>34</v>
      </c>
      <c r="D23" s="7" t="s">
        <v>33</v>
      </c>
      <c r="E23" s="11">
        <v>4752.74</v>
      </c>
      <c r="F23" s="11">
        <v>3135.89</v>
      </c>
      <c r="G23" s="6" t="s">
        <v>64</v>
      </c>
      <c r="H23" s="12">
        <v>1.2889999999999999</v>
      </c>
      <c r="I23" s="7" t="s">
        <v>95</v>
      </c>
      <c r="J23" s="29">
        <v>0</v>
      </c>
    </row>
    <row r="24" spans="1:10" x14ac:dyDescent="0.25">
      <c r="A24" s="6" t="s">
        <v>80</v>
      </c>
      <c r="B24" s="10" t="s">
        <v>50</v>
      </c>
      <c r="C24" s="7" t="s">
        <v>34</v>
      </c>
      <c r="D24" s="7" t="s">
        <v>33</v>
      </c>
      <c r="E24" s="11">
        <v>5990.14</v>
      </c>
      <c r="F24" s="11">
        <v>4015.5699999999997</v>
      </c>
      <c r="G24" s="6" t="s">
        <v>64</v>
      </c>
      <c r="H24" s="12">
        <v>2.8588</v>
      </c>
      <c r="I24" s="7" t="s">
        <v>97</v>
      </c>
      <c r="J24" s="29">
        <v>0</v>
      </c>
    </row>
    <row r="25" spans="1:10" x14ac:dyDescent="0.25">
      <c r="A25" s="6" t="s">
        <v>81</v>
      </c>
      <c r="B25" s="10" t="s">
        <v>51</v>
      </c>
      <c r="C25" s="7" t="s">
        <v>34</v>
      </c>
      <c r="D25" s="7" t="s">
        <v>33</v>
      </c>
      <c r="E25" s="11">
        <v>5503.69</v>
      </c>
      <c r="F25" s="11">
        <v>3785.44</v>
      </c>
      <c r="G25" s="6" t="s">
        <v>64</v>
      </c>
      <c r="H25" s="12">
        <v>2.15</v>
      </c>
      <c r="I25" s="7" t="s">
        <v>95</v>
      </c>
      <c r="J25" s="29">
        <v>1</v>
      </c>
    </row>
    <row r="26" spans="1:10" x14ac:dyDescent="0.25">
      <c r="A26" s="6" t="s">
        <v>82</v>
      </c>
      <c r="B26" s="10" t="s">
        <v>52</v>
      </c>
      <c r="C26" s="7" t="s">
        <v>105</v>
      </c>
      <c r="D26" s="7" t="s">
        <v>67</v>
      </c>
      <c r="E26" s="11">
        <v>18157.96</v>
      </c>
      <c r="F26" s="11">
        <v>3789.6564600000002</v>
      </c>
      <c r="G26" s="6" t="s">
        <v>64</v>
      </c>
      <c r="H26" s="12">
        <v>7.6</v>
      </c>
      <c r="I26" s="7">
        <v>110</v>
      </c>
      <c r="J26" s="29">
        <v>1</v>
      </c>
    </row>
    <row r="27" spans="1:10" x14ac:dyDescent="0.25">
      <c r="A27" s="6" t="s">
        <v>83</v>
      </c>
      <c r="B27" s="10" t="s">
        <v>53</v>
      </c>
      <c r="C27" s="7" t="s">
        <v>34</v>
      </c>
      <c r="D27" s="7" t="s">
        <v>33</v>
      </c>
      <c r="E27" s="11">
        <v>3325.68</v>
      </c>
      <c r="F27" s="11">
        <v>3325.68154</v>
      </c>
      <c r="G27" s="6" t="s">
        <v>65</v>
      </c>
      <c r="H27" s="12">
        <v>1.2</v>
      </c>
      <c r="I27" s="7">
        <v>90</v>
      </c>
      <c r="J27" s="29">
        <v>0</v>
      </c>
    </row>
    <row r="28" spans="1:10" ht="31.5" x14ac:dyDescent="0.25">
      <c r="A28" s="6" t="s">
        <v>84</v>
      </c>
      <c r="B28" s="10" t="s">
        <v>54</v>
      </c>
      <c r="C28" s="7" t="s">
        <v>34</v>
      </c>
      <c r="D28" s="7" t="s">
        <v>33</v>
      </c>
      <c r="E28" s="11">
        <v>2202.34</v>
      </c>
      <c r="F28" s="11">
        <v>2202.3416500000003</v>
      </c>
      <c r="G28" s="6" t="s">
        <v>65</v>
      </c>
      <c r="H28" s="12">
        <v>0.8</v>
      </c>
      <c r="I28" s="7">
        <v>63</v>
      </c>
      <c r="J28" s="29">
        <v>1</v>
      </c>
    </row>
    <row r="29" spans="1:10" ht="31.5" x14ac:dyDescent="0.25">
      <c r="A29" s="6" t="s">
        <v>85</v>
      </c>
      <c r="B29" s="10" t="s">
        <v>55</v>
      </c>
      <c r="C29" s="7" t="s">
        <v>34</v>
      </c>
      <c r="D29" s="7" t="s">
        <v>33</v>
      </c>
      <c r="E29" s="11">
        <v>5232.82</v>
      </c>
      <c r="F29" s="11">
        <v>5232.8246500000005</v>
      </c>
      <c r="G29" s="6" t="s">
        <v>65</v>
      </c>
      <c r="H29" s="12">
        <v>2.5</v>
      </c>
      <c r="I29" s="7">
        <v>90</v>
      </c>
      <c r="J29" s="29">
        <v>1</v>
      </c>
    </row>
    <row r="30" spans="1:10" ht="31.5" x14ac:dyDescent="0.25">
      <c r="A30" s="6" t="s">
        <v>86</v>
      </c>
      <c r="B30" s="10" t="s">
        <v>56</v>
      </c>
      <c r="C30" s="7" t="s">
        <v>34</v>
      </c>
      <c r="D30" s="7" t="s">
        <v>33</v>
      </c>
      <c r="E30" s="11">
        <v>3056.24</v>
      </c>
      <c r="F30" s="11">
        <v>1569.3161500000001</v>
      </c>
      <c r="G30" s="6" t="s">
        <v>65</v>
      </c>
      <c r="H30" s="12">
        <v>1.08</v>
      </c>
      <c r="I30" s="7">
        <v>110</v>
      </c>
      <c r="J30" s="29">
        <v>1</v>
      </c>
    </row>
    <row r="31" spans="1:10" ht="31.5" x14ac:dyDescent="0.25">
      <c r="A31" s="6" t="s">
        <v>87</v>
      </c>
      <c r="B31" s="10" t="s">
        <v>57</v>
      </c>
      <c r="C31" s="7" t="s">
        <v>34</v>
      </c>
      <c r="D31" s="7" t="s">
        <v>33</v>
      </c>
      <c r="E31" s="11">
        <v>2545.6999999999998</v>
      </c>
      <c r="F31" s="11">
        <v>2545.6995400000001</v>
      </c>
      <c r="G31" s="6" t="s">
        <v>65</v>
      </c>
      <c r="H31" s="12">
        <v>0.55500000000000005</v>
      </c>
      <c r="I31" s="7">
        <v>90</v>
      </c>
      <c r="J31" s="29">
        <v>1</v>
      </c>
    </row>
    <row r="32" spans="1:10" x14ac:dyDescent="0.25">
      <c r="A32" s="6" t="s">
        <v>88</v>
      </c>
      <c r="B32" s="10" t="s">
        <v>58</v>
      </c>
      <c r="C32" s="7" t="s">
        <v>34</v>
      </c>
      <c r="D32" s="7" t="s">
        <v>33</v>
      </c>
      <c r="E32" s="11">
        <v>5552.29</v>
      </c>
      <c r="F32" s="11">
        <v>5552.2897800000001</v>
      </c>
      <c r="G32" s="6" t="s">
        <v>65</v>
      </c>
      <c r="H32" s="12">
        <v>2</v>
      </c>
      <c r="I32" s="7">
        <v>76</v>
      </c>
      <c r="J32" s="29">
        <v>0</v>
      </c>
    </row>
    <row r="33" spans="1:10" ht="31.5" x14ac:dyDescent="0.25">
      <c r="A33" s="6" t="s">
        <v>89</v>
      </c>
      <c r="B33" s="10" t="s">
        <v>59</v>
      </c>
      <c r="C33" s="7" t="s">
        <v>34</v>
      </c>
      <c r="D33" s="7" t="s">
        <v>33</v>
      </c>
      <c r="E33" s="11">
        <v>4760.8100000000004</v>
      </c>
      <c r="F33" s="11">
        <v>4760.8080900000004</v>
      </c>
      <c r="G33" s="6" t="s">
        <v>65</v>
      </c>
      <c r="H33" s="12">
        <v>2</v>
      </c>
      <c r="I33" s="7">
        <v>110</v>
      </c>
      <c r="J33" s="29">
        <v>0</v>
      </c>
    </row>
    <row r="34" spans="1:10" ht="31.5" x14ac:dyDescent="0.25">
      <c r="A34" s="6" t="s">
        <v>90</v>
      </c>
      <c r="B34" s="10" t="s">
        <v>60</v>
      </c>
      <c r="C34" s="7" t="s">
        <v>34</v>
      </c>
      <c r="D34" s="7" t="s">
        <v>33</v>
      </c>
      <c r="E34" s="11">
        <v>3262.35</v>
      </c>
      <c r="F34" s="11">
        <v>3262.3549899999998</v>
      </c>
      <c r="G34" s="6" t="s">
        <v>65</v>
      </c>
      <c r="H34" s="12">
        <v>0.65</v>
      </c>
      <c r="I34" s="7">
        <v>110</v>
      </c>
      <c r="J34" s="29">
        <v>3</v>
      </c>
    </row>
    <row r="35" spans="1:10" ht="31.5" x14ac:dyDescent="0.25">
      <c r="A35" s="6" t="s">
        <v>91</v>
      </c>
      <c r="B35" s="10" t="s">
        <v>61</v>
      </c>
      <c r="C35" s="7" t="s">
        <v>34</v>
      </c>
      <c r="D35" s="7" t="s">
        <v>33</v>
      </c>
      <c r="E35" s="11">
        <v>4088.42</v>
      </c>
      <c r="F35" s="11">
        <v>4088.424</v>
      </c>
      <c r="G35" s="6" t="s">
        <v>65</v>
      </c>
      <c r="H35" s="12">
        <v>1</v>
      </c>
      <c r="I35" s="7">
        <v>90</v>
      </c>
      <c r="J35" s="29">
        <v>0</v>
      </c>
    </row>
    <row r="36" spans="1:10" x14ac:dyDescent="0.25">
      <c r="A36" s="6" t="s">
        <v>92</v>
      </c>
      <c r="B36" s="10" t="s">
        <v>62</v>
      </c>
      <c r="C36" s="7" t="s">
        <v>101</v>
      </c>
      <c r="D36" s="7" t="s">
        <v>33</v>
      </c>
      <c r="E36" s="11">
        <v>3756.04</v>
      </c>
      <c r="F36" s="11">
        <v>2344.0608200000001</v>
      </c>
      <c r="G36" s="6" t="s">
        <v>65</v>
      </c>
      <c r="H36" s="12">
        <v>1.3149999999999999</v>
      </c>
      <c r="I36" s="7" t="s">
        <v>95</v>
      </c>
      <c r="J36" s="29">
        <v>0</v>
      </c>
    </row>
    <row r="37" spans="1:10" x14ac:dyDescent="0.25">
      <c r="A37" s="6" t="s">
        <v>93</v>
      </c>
      <c r="B37" s="10" t="s">
        <v>63</v>
      </c>
      <c r="C37" s="7" t="s">
        <v>101</v>
      </c>
      <c r="D37" s="7" t="s">
        <v>33</v>
      </c>
      <c r="E37" s="11">
        <v>4130.32</v>
      </c>
      <c r="F37" s="11">
        <v>2155.7203300000001</v>
      </c>
      <c r="G37" s="6" t="s">
        <v>65</v>
      </c>
      <c r="H37" s="12">
        <v>2.1669999999999998</v>
      </c>
      <c r="I37" s="7" t="s">
        <v>98</v>
      </c>
      <c r="J37" s="29">
        <v>0</v>
      </c>
    </row>
    <row r="38" spans="1:10" s="24" customFormat="1" ht="63" x14ac:dyDescent="0.25">
      <c r="A38" s="18" t="s">
        <v>26</v>
      </c>
      <c r="B38" s="19" t="s">
        <v>19</v>
      </c>
      <c r="C38" s="21" t="s">
        <v>34</v>
      </c>
      <c r="D38" s="21" t="s">
        <v>33</v>
      </c>
      <c r="E38" s="20">
        <v>15443.71</v>
      </c>
      <c r="F38" s="20">
        <v>15443.71</v>
      </c>
      <c r="G38" s="23" t="s">
        <v>35</v>
      </c>
      <c r="H38" s="27" t="s">
        <v>32</v>
      </c>
      <c r="I38" s="21" t="s">
        <v>32</v>
      </c>
      <c r="J38" s="28" t="s">
        <v>32</v>
      </c>
    </row>
    <row r="39" spans="1:10" s="16" customFormat="1" x14ac:dyDescent="0.25">
      <c r="A39" s="2" t="s">
        <v>28</v>
      </c>
      <c r="B39" s="14" t="s">
        <v>20</v>
      </c>
      <c r="C39" s="22" t="s">
        <v>32</v>
      </c>
      <c r="D39" s="22" t="s">
        <v>32</v>
      </c>
      <c r="E39" s="15">
        <v>0</v>
      </c>
      <c r="F39" s="15">
        <v>0</v>
      </c>
      <c r="G39" s="26" t="s">
        <v>32</v>
      </c>
      <c r="H39" s="22" t="s">
        <v>32</v>
      </c>
      <c r="I39" s="22" t="s">
        <v>32</v>
      </c>
      <c r="J39" s="22" t="s">
        <v>32</v>
      </c>
    </row>
    <row r="40" spans="1:10" s="16" customFormat="1" ht="31.5" x14ac:dyDescent="0.25">
      <c r="A40" s="18" t="s">
        <v>29</v>
      </c>
      <c r="B40" s="19" t="s">
        <v>21</v>
      </c>
      <c r="C40" s="21" t="s">
        <v>34</v>
      </c>
      <c r="D40" s="21" t="s">
        <v>33</v>
      </c>
      <c r="E40" s="20">
        <v>14432.709800000001</v>
      </c>
      <c r="F40" s="20">
        <v>14432.709800000001</v>
      </c>
      <c r="G40" s="23" t="s">
        <v>36</v>
      </c>
      <c r="H40" s="27" t="s">
        <v>32</v>
      </c>
      <c r="I40" s="21" t="s">
        <v>32</v>
      </c>
      <c r="J40" s="28" t="s">
        <v>32</v>
      </c>
    </row>
    <row r="41" spans="1:10" s="16" customFormat="1" x14ac:dyDescent="0.25">
      <c r="A41" s="2" t="s">
        <v>30</v>
      </c>
      <c r="B41" s="14" t="s">
        <v>22</v>
      </c>
      <c r="C41" s="22" t="s">
        <v>32</v>
      </c>
      <c r="D41" s="22" t="s">
        <v>32</v>
      </c>
      <c r="E41" s="15">
        <v>0</v>
      </c>
      <c r="F41" s="15">
        <v>0</v>
      </c>
      <c r="G41" s="25" t="s">
        <v>32</v>
      </c>
      <c r="H41" s="22" t="s">
        <v>32</v>
      </c>
      <c r="I41" s="22" t="s">
        <v>32</v>
      </c>
      <c r="J41" s="22" t="s">
        <v>32</v>
      </c>
    </row>
    <row r="42" spans="1:10" s="16" customFormat="1" x14ac:dyDescent="0.25">
      <c r="A42" s="2" t="s">
        <v>31</v>
      </c>
      <c r="B42" s="14" t="s">
        <v>23</v>
      </c>
      <c r="C42" s="22" t="s">
        <v>32</v>
      </c>
      <c r="D42" s="22" t="s">
        <v>32</v>
      </c>
      <c r="E42" s="15">
        <v>0</v>
      </c>
      <c r="F42" s="15">
        <v>0</v>
      </c>
      <c r="G42" s="25" t="s">
        <v>32</v>
      </c>
      <c r="H42" s="22" t="s">
        <v>32</v>
      </c>
      <c r="I42" s="22" t="s">
        <v>32</v>
      </c>
      <c r="J42" s="22" t="s">
        <v>32</v>
      </c>
    </row>
  </sheetData>
  <mergeCells count="7">
    <mergeCell ref="G1:J1"/>
    <mergeCell ref="C5:D5"/>
    <mergeCell ref="E5:G5"/>
    <mergeCell ref="H5:J5"/>
    <mergeCell ref="A3:J3"/>
    <mergeCell ref="B5:B6"/>
    <mergeCell ref="A5:A6"/>
  </mergeCells>
  <pageMargins left="0.25" right="0.25" top="0.75" bottom="0.75" header="0.3" footer="0.3"/>
  <pageSetup paperSize="9" scale="4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pane ySplit="10" topLeftCell="A11" activePane="bottomLeft" state="frozen"/>
      <selection pane="bottomLeft" sqref="A1:XFD1048576"/>
    </sheetView>
  </sheetViews>
  <sheetFormatPr defaultRowHeight="15.75" x14ac:dyDescent="0.25"/>
  <cols>
    <col min="1" max="1" width="9.140625" style="5"/>
    <col min="2" max="2" width="67.42578125" style="13" customWidth="1"/>
    <col min="3" max="3" width="20.42578125" style="4" customWidth="1"/>
    <col min="4" max="4" width="19.5703125" style="4" customWidth="1"/>
    <col min="5" max="5" width="22.5703125" style="9" bestFit="1" customWidth="1"/>
    <col min="6" max="6" width="20.7109375" style="9" bestFit="1" customWidth="1"/>
    <col min="7" max="7" width="29.7109375" style="5" customWidth="1"/>
    <col min="8" max="8" width="21.85546875" style="4" customWidth="1"/>
    <col min="9" max="9" width="20.140625" style="4" customWidth="1"/>
    <col min="10" max="10" width="21.140625" style="4" customWidth="1"/>
    <col min="11" max="16384" width="9.140625" style="9"/>
  </cols>
  <sheetData>
    <row r="1" spans="1:10" x14ac:dyDescent="0.25">
      <c r="G1" s="92" t="s">
        <v>0</v>
      </c>
      <c r="H1" s="92"/>
      <c r="I1" s="92"/>
      <c r="J1" s="92"/>
    </row>
    <row r="3" spans="1:10" x14ac:dyDescent="0.25">
      <c r="A3" s="93" t="s">
        <v>125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45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48" customFormat="1" ht="63" x14ac:dyDescent="0.25">
      <c r="A6" s="94"/>
      <c r="B6" s="94"/>
      <c r="C6" s="46" t="s">
        <v>5</v>
      </c>
      <c r="D6" s="46" t="s">
        <v>6</v>
      </c>
      <c r="E6" s="46" t="s">
        <v>8</v>
      </c>
      <c r="F6" s="46" t="s">
        <v>9</v>
      </c>
      <c r="G6" s="46" t="s">
        <v>10</v>
      </c>
      <c r="H6" s="46" t="s">
        <v>12</v>
      </c>
      <c r="I6" s="46" t="s">
        <v>13</v>
      </c>
      <c r="J6" s="46" t="s">
        <v>14</v>
      </c>
    </row>
    <row r="7" spans="1:10" s="16" customFormat="1" x14ac:dyDescent="0.25">
      <c r="A7" s="46">
        <v>1</v>
      </c>
      <c r="B7" s="46">
        <v>2</v>
      </c>
      <c r="C7" s="47">
        <v>3</v>
      </c>
      <c r="D7" s="47">
        <v>4</v>
      </c>
      <c r="E7" s="47">
        <v>5</v>
      </c>
      <c r="F7" s="47">
        <v>6</v>
      </c>
      <c r="G7" s="46">
        <v>7</v>
      </c>
      <c r="H7" s="47">
        <v>8</v>
      </c>
      <c r="I7" s="47">
        <v>9</v>
      </c>
      <c r="J7" s="47">
        <v>10</v>
      </c>
    </row>
    <row r="8" spans="1:10" s="24" customFormat="1" x14ac:dyDescent="0.25">
      <c r="A8" s="18" t="s">
        <v>15</v>
      </c>
      <c r="B8" s="19" t="s">
        <v>16</v>
      </c>
      <c r="C8" s="21"/>
      <c r="D8" s="21"/>
      <c r="E8" s="20">
        <f>E9+E40</f>
        <v>222439.5141</v>
      </c>
      <c r="F8" s="20">
        <f>F9+F40</f>
        <v>101984.25632699774</v>
      </c>
      <c r="G8" s="18"/>
      <c r="H8" s="27"/>
      <c r="I8" s="21"/>
      <c r="J8" s="28"/>
    </row>
    <row r="9" spans="1:10" s="24" customFormat="1" ht="31.5" x14ac:dyDescent="0.25">
      <c r="A9" s="18" t="s">
        <v>24</v>
      </c>
      <c r="B9" s="19" t="s">
        <v>17</v>
      </c>
      <c r="C9" s="21"/>
      <c r="D9" s="21"/>
      <c r="E9" s="20">
        <f>E10+E38</f>
        <v>211285.30410000001</v>
      </c>
      <c r="F9" s="20">
        <f>F10+F38</f>
        <v>90830.046326997748</v>
      </c>
      <c r="G9" s="18"/>
      <c r="H9" s="27"/>
      <c r="I9" s="21"/>
      <c r="J9" s="28"/>
    </row>
    <row r="10" spans="1:10" s="24" customFormat="1" ht="31.5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E11+E12+E13+E14+E15+E16+E17+E18+E19+E20+E21+E22+E23+E24+E25+E26+E27+E28+E29+E30+E31+E32+E33+E34+E35+E36+E37</f>
        <v>195841.59410000002</v>
      </c>
      <c r="F10" s="20">
        <f>F11+F12+F13+F14+F15+F16+F17+F18+F19+F20+F21+F22+F23+F24+F25+F26+F27+F28+F29+F30+F31+F32+F33+F34+F35+F36+F37</f>
        <v>75386.336326997756</v>
      </c>
      <c r="G10" s="23" t="s">
        <v>66</v>
      </c>
      <c r="H10" s="27">
        <f>H11+H12+H13+H14+H15+H16+H17+H18+H19+H20+H21+H22+H23+H24+H25+H26+H27+H28+H29+H30+H31+H32+H33+H34+H35+H36+H37</f>
        <v>53.302</v>
      </c>
      <c r="I10" s="27"/>
      <c r="J10" s="28">
        <f>J11+J12+J13+J14+J15+J16+J17+J18+J19+J20+J21+J22+J23+J24+J25+J26+J27+J28+J29+J30+J31+J32+J33+J34+J35+J36+J37</f>
        <v>24</v>
      </c>
    </row>
    <row r="11" spans="1:10" x14ac:dyDescent="0.25">
      <c r="A11" s="6" t="s">
        <v>25</v>
      </c>
      <c r="B11" s="10" t="s">
        <v>37</v>
      </c>
      <c r="C11" s="37" t="s">
        <v>111</v>
      </c>
      <c r="D11" s="7" t="s">
        <v>33</v>
      </c>
      <c r="E11" s="11">
        <v>2323.87</v>
      </c>
      <c r="F11" s="11">
        <v>897.245</v>
      </c>
      <c r="G11" s="6" t="s">
        <v>64</v>
      </c>
      <c r="H11" s="12">
        <v>0.84799999999999998</v>
      </c>
      <c r="I11" s="7" t="s">
        <v>94</v>
      </c>
      <c r="J11" s="29">
        <v>0</v>
      </c>
    </row>
    <row r="12" spans="1:10" x14ac:dyDescent="0.25">
      <c r="A12" s="6" t="s">
        <v>68</v>
      </c>
      <c r="B12" s="10" t="s">
        <v>38</v>
      </c>
      <c r="C12" s="37" t="s">
        <v>111</v>
      </c>
      <c r="D12" s="7" t="s">
        <v>33</v>
      </c>
      <c r="E12" s="11">
        <v>1974.38</v>
      </c>
      <c r="F12" s="11">
        <v>748.92499999999995</v>
      </c>
      <c r="G12" s="6" t="s">
        <v>64</v>
      </c>
      <c r="H12" s="12">
        <v>0.56499999999999995</v>
      </c>
      <c r="I12" s="7">
        <v>110</v>
      </c>
      <c r="J12" s="29">
        <v>0</v>
      </c>
    </row>
    <row r="13" spans="1:10" x14ac:dyDescent="0.25">
      <c r="A13" s="6" t="s">
        <v>69</v>
      </c>
      <c r="B13" s="10" t="s">
        <v>39</v>
      </c>
      <c r="C13" s="37" t="s">
        <v>111</v>
      </c>
      <c r="D13" s="7" t="s">
        <v>33</v>
      </c>
      <c r="E13" s="11">
        <v>2355.0500000000002</v>
      </c>
      <c r="F13" s="11">
        <v>893.86500000000001</v>
      </c>
      <c r="G13" s="6" t="s">
        <v>64</v>
      </c>
      <c r="H13" s="12">
        <v>0.80500000000000005</v>
      </c>
      <c r="I13" s="7">
        <v>110</v>
      </c>
      <c r="J13" s="29">
        <v>0</v>
      </c>
    </row>
    <row r="14" spans="1:10" x14ac:dyDescent="0.25">
      <c r="A14" s="6" t="s">
        <v>70</v>
      </c>
      <c r="B14" s="10" t="s">
        <v>40</v>
      </c>
      <c r="C14" s="37" t="s">
        <v>111</v>
      </c>
      <c r="D14" s="7" t="s">
        <v>33</v>
      </c>
      <c r="E14" s="11">
        <v>6834.99</v>
      </c>
      <c r="F14" s="11">
        <v>255.38</v>
      </c>
      <c r="G14" s="6" t="s">
        <v>64</v>
      </c>
      <c r="H14" s="12">
        <v>2.0419999999999998</v>
      </c>
      <c r="I14" s="7" t="s">
        <v>95</v>
      </c>
      <c r="J14" s="29">
        <v>1</v>
      </c>
    </row>
    <row r="15" spans="1:10" ht="31.5" x14ac:dyDescent="0.25">
      <c r="A15" s="6" t="s">
        <v>71</v>
      </c>
      <c r="B15" s="10" t="s">
        <v>41</v>
      </c>
      <c r="C15" s="37" t="s">
        <v>111</v>
      </c>
      <c r="D15" s="7" t="s">
        <v>33</v>
      </c>
      <c r="E15" s="11">
        <v>4623.82</v>
      </c>
      <c r="F15" s="11">
        <v>177.96700000000001</v>
      </c>
      <c r="G15" s="6" t="s">
        <v>64</v>
      </c>
      <c r="H15" s="12">
        <v>1.0667</v>
      </c>
      <c r="I15" s="7" t="s">
        <v>95</v>
      </c>
      <c r="J15" s="29">
        <v>3</v>
      </c>
    </row>
    <row r="16" spans="1:10" x14ac:dyDescent="0.25">
      <c r="A16" s="6" t="s">
        <v>72</v>
      </c>
      <c r="B16" s="10" t="s">
        <v>42</v>
      </c>
      <c r="C16" s="37" t="s">
        <v>111</v>
      </c>
      <c r="D16" s="7" t="s">
        <v>33</v>
      </c>
      <c r="E16" s="11">
        <v>4056.32</v>
      </c>
      <c r="F16" s="11">
        <v>240.589</v>
      </c>
      <c r="G16" s="6" t="s">
        <v>64</v>
      </c>
      <c r="H16" s="12">
        <v>1.492</v>
      </c>
      <c r="I16" s="7" t="s">
        <v>95</v>
      </c>
      <c r="J16" s="29">
        <v>1</v>
      </c>
    </row>
    <row r="17" spans="1:10" ht="31.5" x14ac:dyDescent="0.25">
      <c r="A17" s="6" t="s">
        <v>73</v>
      </c>
      <c r="B17" s="10" t="s">
        <v>43</v>
      </c>
      <c r="C17" s="37" t="s">
        <v>111</v>
      </c>
      <c r="D17" s="7" t="s">
        <v>33</v>
      </c>
      <c r="E17" s="11">
        <v>3522.55</v>
      </c>
      <c r="F17" s="11">
        <v>173.26299999999998</v>
      </c>
      <c r="G17" s="6" t="s">
        <v>64</v>
      </c>
      <c r="H17" s="12">
        <v>1.028</v>
      </c>
      <c r="I17" s="7" t="s">
        <v>95</v>
      </c>
      <c r="J17" s="29">
        <v>1</v>
      </c>
    </row>
    <row r="18" spans="1:10" ht="31.5" x14ac:dyDescent="0.25">
      <c r="A18" s="6" t="s">
        <v>74</v>
      </c>
      <c r="B18" s="10" t="s">
        <v>45</v>
      </c>
      <c r="C18" s="37" t="s">
        <v>111</v>
      </c>
      <c r="D18" s="7" t="s">
        <v>33</v>
      </c>
      <c r="E18" s="11">
        <v>2723.49</v>
      </c>
      <c r="F18" s="11">
        <v>139.012</v>
      </c>
      <c r="G18" s="6" t="s">
        <v>64</v>
      </c>
      <c r="H18" s="12">
        <v>1.0285</v>
      </c>
      <c r="I18" s="7" t="s">
        <v>95</v>
      </c>
      <c r="J18" s="29">
        <v>1</v>
      </c>
    </row>
    <row r="19" spans="1:10" ht="31.5" x14ac:dyDescent="0.25">
      <c r="A19" s="6" t="s">
        <v>75</v>
      </c>
      <c r="B19" s="10" t="s">
        <v>46</v>
      </c>
      <c r="C19" s="37" t="s">
        <v>111</v>
      </c>
      <c r="D19" s="7" t="s">
        <v>33</v>
      </c>
      <c r="E19" s="11">
        <v>3267.02</v>
      </c>
      <c r="F19" s="11">
        <v>288.21699999999998</v>
      </c>
      <c r="G19" s="6" t="s">
        <v>64</v>
      </c>
      <c r="H19" s="12">
        <v>1.006</v>
      </c>
      <c r="I19" s="7" t="s">
        <v>95</v>
      </c>
      <c r="J19" s="29">
        <v>1</v>
      </c>
    </row>
    <row r="20" spans="1:10" ht="31.5" x14ac:dyDescent="0.25">
      <c r="A20" s="6" t="s">
        <v>76</v>
      </c>
      <c r="B20" s="10" t="s">
        <v>47</v>
      </c>
      <c r="C20" s="37" t="s">
        <v>111</v>
      </c>
      <c r="D20" s="7" t="s">
        <v>33</v>
      </c>
      <c r="E20" s="11">
        <v>3370.54</v>
      </c>
      <c r="F20" s="11">
        <v>193.40199999999999</v>
      </c>
      <c r="G20" s="6" t="s">
        <v>64</v>
      </c>
      <c r="H20" s="12">
        <v>1.1659999999999999</v>
      </c>
      <c r="I20" s="7" t="s">
        <v>95</v>
      </c>
      <c r="J20" s="29">
        <v>1</v>
      </c>
    </row>
    <row r="21" spans="1:10" x14ac:dyDescent="0.25">
      <c r="A21" s="6" t="s">
        <v>77</v>
      </c>
      <c r="B21" s="10" t="s">
        <v>48</v>
      </c>
      <c r="C21" s="37" t="s">
        <v>111</v>
      </c>
      <c r="D21" s="7" t="s">
        <v>33</v>
      </c>
      <c r="E21" s="11">
        <v>78723.703099999999</v>
      </c>
      <c r="F21" s="11">
        <v>870.71100000000001</v>
      </c>
      <c r="G21" s="6" t="s">
        <v>64</v>
      </c>
      <c r="H21" s="12">
        <v>12</v>
      </c>
      <c r="I21" s="7">
        <v>160</v>
      </c>
      <c r="J21" s="29">
        <v>5</v>
      </c>
    </row>
    <row r="22" spans="1:10" x14ac:dyDescent="0.25">
      <c r="A22" s="6" t="s">
        <v>78</v>
      </c>
      <c r="B22" s="10" t="s">
        <v>49</v>
      </c>
      <c r="C22" s="7" t="s">
        <v>105</v>
      </c>
      <c r="D22" s="7" t="s">
        <v>33</v>
      </c>
      <c r="E22" s="11">
        <v>4257.6499999999996</v>
      </c>
      <c r="F22" s="11">
        <v>2640.7979999999998</v>
      </c>
      <c r="G22" s="6" t="s">
        <v>64</v>
      </c>
      <c r="H22" s="12">
        <v>1.2889999999999999</v>
      </c>
      <c r="I22" s="7" t="s">
        <v>95</v>
      </c>
      <c r="J22" s="29">
        <v>0</v>
      </c>
    </row>
    <row r="23" spans="1:10" x14ac:dyDescent="0.25">
      <c r="A23" s="6" t="s">
        <v>79</v>
      </c>
      <c r="B23" s="10" t="s">
        <v>50</v>
      </c>
      <c r="C23" s="7" t="s">
        <v>105</v>
      </c>
      <c r="D23" s="7" t="s">
        <v>33</v>
      </c>
      <c r="E23" s="11">
        <v>6382.09</v>
      </c>
      <c r="F23" s="11">
        <v>4407.5230000000001</v>
      </c>
      <c r="G23" s="6" t="s">
        <v>64</v>
      </c>
      <c r="H23" s="12">
        <v>2.8588</v>
      </c>
      <c r="I23" s="7" t="s">
        <v>97</v>
      </c>
      <c r="J23" s="29">
        <v>0</v>
      </c>
    </row>
    <row r="24" spans="1:10" x14ac:dyDescent="0.25">
      <c r="A24" s="6" t="s">
        <v>80</v>
      </c>
      <c r="B24" s="10" t="s">
        <v>51</v>
      </c>
      <c r="C24" s="7" t="s">
        <v>105</v>
      </c>
      <c r="D24" s="7" t="s">
        <v>33</v>
      </c>
      <c r="E24" s="11">
        <v>8631.7999999999993</v>
      </c>
      <c r="F24" s="11">
        <v>6913.5480000000007</v>
      </c>
      <c r="G24" s="6" t="s">
        <v>64</v>
      </c>
      <c r="H24" s="12">
        <v>2.15</v>
      </c>
      <c r="I24" s="7" t="s">
        <v>95</v>
      </c>
      <c r="J24" s="29">
        <v>1</v>
      </c>
    </row>
    <row r="25" spans="1:10" x14ac:dyDescent="0.25">
      <c r="A25" s="6" t="s">
        <v>81</v>
      </c>
      <c r="B25" s="10" t="s">
        <v>52</v>
      </c>
      <c r="C25" s="7" t="s">
        <v>105</v>
      </c>
      <c r="D25" s="7" t="s">
        <v>33</v>
      </c>
      <c r="E25" s="11">
        <v>16442.38</v>
      </c>
      <c r="F25" s="11">
        <v>16442.374996997765</v>
      </c>
      <c r="G25" s="6" t="s">
        <v>64</v>
      </c>
      <c r="H25" s="12">
        <v>7.6</v>
      </c>
      <c r="I25" s="7">
        <v>110</v>
      </c>
      <c r="J25" s="29">
        <v>1</v>
      </c>
    </row>
    <row r="26" spans="1:10" x14ac:dyDescent="0.25">
      <c r="A26" s="6" t="s">
        <v>82</v>
      </c>
      <c r="B26" s="10" t="s">
        <v>53</v>
      </c>
      <c r="C26" s="7" t="s">
        <v>105</v>
      </c>
      <c r="D26" s="7" t="s">
        <v>111</v>
      </c>
      <c r="E26" s="11">
        <v>3325.68</v>
      </c>
      <c r="F26" s="11">
        <v>3325.68154</v>
      </c>
      <c r="G26" s="6" t="s">
        <v>64</v>
      </c>
      <c r="H26" s="12">
        <v>1.2</v>
      </c>
      <c r="I26" s="7">
        <v>90</v>
      </c>
      <c r="J26" s="29">
        <v>0</v>
      </c>
    </row>
    <row r="27" spans="1:10" ht="31.5" x14ac:dyDescent="0.25">
      <c r="A27" s="6" t="s">
        <v>83</v>
      </c>
      <c r="B27" s="10" t="s">
        <v>54</v>
      </c>
      <c r="C27" s="7" t="s">
        <v>67</v>
      </c>
      <c r="D27" s="7" t="s">
        <v>111</v>
      </c>
      <c r="E27" s="11">
        <v>2202.34</v>
      </c>
      <c r="F27" s="11">
        <v>2202.3416500000003</v>
      </c>
      <c r="G27" s="6" t="s">
        <v>65</v>
      </c>
      <c r="H27" s="12">
        <v>0.8</v>
      </c>
      <c r="I27" s="7">
        <v>63</v>
      </c>
      <c r="J27" s="29">
        <v>1</v>
      </c>
    </row>
    <row r="28" spans="1:10" ht="31.5" x14ac:dyDescent="0.25">
      <c r="A28" s="6" t="s">
        <v>84</v>
      </c>
      <c r="B28" s="10" t="s">
        <v>55</v>
      </c>
      <c r="C28" s="7" t="s">
        <v>67</v>
      </c>
      <c r="D28" s="7" t="s">
        <v>111</v>
      </c>
      <c r="E28" s="11">
        <v>5232.82</v>
      </c>
      <c r="F28" s="11">
        <v>5232.8246500000005</v>
      </c>
      <c r="G28" s="6" t="s">
        <v>65</v>
      </c>
      <c r="H28" s="12">
        <v>2.5</v>
      </c>
      <c r="I28" s="7">
        <v>90</v>
      </c>
      <c r="J28" s="29">
        <v>1</v>
      </c>
    </row>
    <row r="29" spans="1:10" ht="31.5" x14ac:dyDescent="0.25">
      <c r="A29" s="6" t="s">
        <v>85</v>
      </c>
      <c r="B29" s="10" t="s">
        <v>56</v>
      </c>
      <c r="C29" s="7" t="s">
        <v>67</v>
      </c>
      <c r="D29" s="7" t="s">
        <v>111</v>
      </c>
      <c r="E29" s="11">
        <v>3056.25</v>
      </c>
      <c r="F29" s="11">
        <v>1569.3161500000001</v>
      </c>
      <c r="G29" s="6" t="s">
        <v>65</v>
      </c>
      <c r="H29" s="12">
        <v>1.08</v>
      </c>
      <c r="I29" s="7">
        <v>110</v>
      </c>
      <c r="J29" s="29">
        <v>1</v>
      </c>
    </row>
    <row r="30" spans="1:10" ht="31.5" x14ac:dyDescent="0.25">
      <c r="A30" s="6" t="s">
        <v>86</v>
      </c>
      <c r="B30" s="10" t="s">
        <v>57</v>
      </c>
      <c r="C30" s="7" t="s">
        <v>67</v>
      </c>
      <c r="D30" s="7" t="s">
        <v>111</v>
      </c>
      <c r="E30" s="11">
        <v>2545.6999999999998</v>
      </c>
      <c r="F30" s="11">
        <v>2545.6995400000001</v>
      </c>
      <c r="G30" s="6" t="s">
        <v>65</v>
      </c>
      <c r="H30" s="12">
        <v>0.55500000000000005</v>
      </c>
      <c r="I30" s="7">
        <v>90</v>
      </c>
      <c r="J30" s="29">
        <v>1</v>
      </c>
    </row>
    <row r="31" spans="1:10" x14ac:dyDescent="0.25">
      <c r="A31" s="6" t="s">
        <v>87</v>
      </c>
      <c r="B31" s="10" t="s">
        <v>58</v>
      </c>
      <c r="C31" s="7" t="s">
        <v>67</v>
      </c>
      <c r="D31" s="7" t="s">
        <v>111</v>
      </c>
      <c r="E31" s="11">
        <v>5552.29</v>
      </c>
      <c r="F31" s="11">
        <v>5552.2897800000001</v>
      </c>
      <c r="G31" s="6" t="s">
        <v>65</v>
      </c>
      <c r="H31" s="12">
        <v>2</v>
      </c>
      <c r="I31" s="7">
        <v>76</v>
      </c>
      <c r="J31" s="29">
        <v>0</v>
      </c>
    </row>
    <row r="32" spans="1:10" ht="31.5" x14ac:dyDescent="0.25">
      <c r="A32" s="6" t="s">
        <v>88</v>
      </c>
      <c r="B32" s="10" t="s">
        <v>59</v>
      </c>
      <c r="C32" s="7" t="s">
        <v>67</v>
      </c>
      <c r="D32" s="7" t="s">
        <v>111</v>
      </c>
      <c r="E32" s="11">
        <v>4760.8100000000004</v>
      </c>
      <c r="F32" s="11">
        <v>4760.8080900000004</v>
      </c>
      <c r="G32" s="6" t="s">
        <v>65</v>
      </c>
      <c r="H32" s="12">
        <v>2</v>
      </c>
      <c r="I32" s="7">
        <v>110</v>
      </c>
      <c r="J32" s="29">
        <v>0</v>
      </c>
    </row>
    <row r="33" spans="1:10" ht="31.5" x14ac:dyDescent="0.25">
      <c r="A33" s="6" t="s">
        <v>89</v>
      </c>
      <c r="B33" s="10" t="s">
        <v>60</v>
      </c>
      <c r="C33" s="7" t="s">
        <v>67</v>
      </c>
      <c r="D33" s="7" t="s">
        <v>111</v>
      </c>
      <c r="E33" s="11">
        <v>2960.9610000000002</v>
      </c>
      <c r="F33" s="11">
        <v>1586.0429999999999</v>
      </c>
      <c r="G33" s="6" t="s">
        <v>65</v>
      </c>
      <c r="H33" s="12">
        <v>0.65</v>
      </c>
      <c r="I33" s="7">
        <v>110</v>
      </c>
      <c r="J33" s="29">
        <v>3</v>
      </c>
    </row>
    <row r="34" spans="1:10" ht="31.5" x14ac:dyDescent="0.25">
      <c r="A34" s="6" t="s">
        <v>90</v>
      </c>
      <c r="B34" s="10" t="s">
        <v>61</v>
      </c>
      <c r="C34" s="7" t="s">
        <v>67</v>
      </c>
      <c r="D34" s="7" t="s">
        <v>111</v>
      </c>
      <c r="E34" s="11">
        <v>3888.56</v>
      </c>
      <c r="F34" s="11">
        <v>3888.5565200000001</v>
      </c>
      <c r="G34" s="6" t="s">
        <v>65</v>
      </c>
      <c r="H34" s="12">
        <v>1</v>
      </c>
      <c r="I34" s="7">
        <v>90</v>
      </c>
      <c r="J34" s="29">
        <v>0</v>
      </c>
    </row>
    <row r="35" spans="1:10" x14ac:dyDescent="0.25">
      <c r="A35" s="6" t="s">
        <v>91</v>
      </c>
      <c r="B35" s="10" t="s">
        <v>62</v>
      </c>
      <c r="C35" s="7" t="s">
        <v>34</v>
      </c>
      <c r="D35" s="7" t="s">
        <v>33</v>
      </c>
      <c r="E35" s="11">
        <v>3157.82</v>
      </c>
      <c r="F35" s="11">
        <v>1745.84</v>
      </c>
      <c r="G35" s="6" t="s">
        <v>65</v>
      </c>
      <c r="H35" s="12">
        <v>1.3149999999999999</v>
      </c>
      <c r="I35" s="7" t="s">
        <v>95</v>
      </c>
      <c r="J35" s="29">
        <v>0</v>
      </c>
    </row>
    <row r="36" spans="1:10" x14ac:dyDescent="0.25">
      <c r="A36" s="6" t="s">
        <v>92</v>
      </c>
      <c r="B36" s="10" t="s">
        <v>63</v>
      </c>
      <c r="C36" s="7" t="s">
        <v>101</v>
      </c>
      <c r="D36" s="7" t="s">
        <v>33</v>
      </c>
      <c r="E36" s="11">
        <v>6280.99</v>
      </c>
      <c r="F36" s="11">
        <v>4306.3854100000008</v>
      </c>
      <c r="G36" s="6" t="s">
        <v>65</v>
      </c>
      <c r="H36" s="12">
        <v>2.1669999999999998</v>
      </c>
      <c r="I36" s="7" t="s">
        <v>98</v>
      </c>
      <c r="J36" s="29">
        <v>0</v>
      </c>
    </row>
    <row r="37" spans="1:10" x14ac:dyDescent="0.25">
      <c r="A37" s="6" t="s">
        <v>93</v>
      </c>
      <c r="B37" s="10" t="s">
        <v>110</v>
      </c>
      <c r="C37" s="7" t="s">
        <v>101</v>
      </c>
      <c r="D37" s="7" t="s">
        <v>33</v>
      </c>
      <c r="E37" s="11">
        <v>3387.72</v>
      </c>
      <c r="F37" s="11">
        <v>3387.73</v>
      </c>
      <c r="G37" s="6" t="s">
        <v>65</v>
      </c>
      <c r="H37" s="12">
        <v>1.0900000000000001</v>
      </c>
      <c r="I37" s="7">
        <v>125</v>
      </c>
      <c r="J37" s="29">
        <v>1</v>
      </c>
    </row>
    <row r="38" spans="1:10" s="24" customFormat="1" ht="63" x14ac:dyDescent="0.25">
      <c r="A38" s="18" t="s">
        <v>26</v>
      </c>
      <c r="B38" s="19" t="s">
        <v>19</v>
      </c>
      <c r="C38" s="21" t="s">
        <v>34</v>
      </c>
      <c r="D38" s="21" t="s">
        <v>33</v>
      </c>
      <c r="E38" s="20">
        <v>15443.71</v>
      </c>
      <c r="F38" s="20">
        <v>15443.71</v>
      </c>
      <c r="G38" s="23" t="s">
        <v>35</v>
      </c>
      <c r="H38" s="27" t="s">
        <v>32</v>
      </c>
      <c r="I38" s="21" t="s">
        <v>32</v>
      </c>
      <c r="J38" s="28" t="s">
        <v>32</v>
      </c>
    </row>
    <row r="39" spans="1:10" s="16" customFormat="1" x14ac:dyDescent="0.25">
      <c r="A39" s="2" t="s">
        <v>28</v>
      </c>
      <c r="B39" s="14" t="s">
        <v>20</v>
      </c>
      <c r="C39" s="22" t="s">
        <v>32</v>
      </c>
      <c r="D39" s="22" t="s">
        <v>32</v>
      </c>
      <c r="E39" s="15">
        <v>0</v>
      </c>
      <c r="F39" s="15">
        <v>0</v>
      </c>
      <c r="G39" s="26" t="s">
        <v>32</v>
      </c>
      <c r="H39" s="22" t="s">
        <v>32</v>
      </c>
      <c r="I39" s="22" t="s">
        <v>32</v>
      </c>
      <c r="J39" s="22" t="s">
        <v>32</v>
      </c>
    </row>
    <row r="40" spans="1:10" s="16" customFormat="1" ht="31.5" x14ac:dyDescent="0.25">
      <c r="A40" s="18" t="s">
        <v>29</v>
      </c>
      <c r="B40" s="19" t="s">
        <v>21</v>
      </c>
      <c r="C40" s="21" t="s">
        <v>34</v>
      </c>
      <c r="D40" s="21" t="s">
        <v>33</v>
      </c>
      <c r="E40" s="20">
        <v>11154.21</v>
      </c>
      <c r="F40" s="20">
        <v>11154.21</v>
      </c>
      <c r="G40" s="23" t="s">
        <v>36</v>
      </c>
      <c r="H40" s="27" t="s">
        <v>32</v>
      </c>
      <c r="I40" s="21" t="s">
        <v>32</v>
      </c>
      <c r="J40" s="28" t="s">
        <v>32</v>
      </c>
    </row>
    <row r="41" spans="1:10" s="16" customFormat="1" x14ac:dyDescent="0.25">
      <c r="A41" s="2" t="s">
        <v>30</v>
      </c>
      <c r="B41" s="14" t="s">
        <v>22</v>
      </c>
      <c r="C41" s="22" t="s">
        <v>32</v>
      </c>
      <c r="D41" s="22" t="s">
        <v>32</v>
      </c>
      <c r="E41" s="15">
        <v>0</v>
      </c>
      <c r="F41" s="15">
        <v>0</v>
      </c>
      <c r="G41" s="25" t="s">
        <v>32</v>
      </c>
      <c r="H41" s="22" t="s">
        <v>32</v>
      </c>
      <c r="I41" s="22" t="s">
        <v>32</v>
      </c>
      <c r="J41" s="22" t="s">
        <v>32</v>
      </c>
    </row>
    <row r="42" spans="1:10" s="16" customFormat="1" x14ac:dyDescent="0.25">
      <c r="A42" s="2" t="s">
        <v>31</v>
      </c>
      <c r="B42" s="14" t="s">
        <v>23</v>
      </c>
      <c r="C42" s="22" t="s">
        <v>32</v>
      </c>
      <c r="D42" s="22" t="s">
        <v>32</v>
      </c>
      <c r="E42" s="15">
        <v>0</v>
      </c>
      <c r="F42" s="15">
        <v>0</v>
      </c>
      <c r="G42" s="25" t="s">
        <v>32</v>
      </c>
      <c r="H42" s="22" t="s">
        <v>32</v>
      </c>
      <c r="I42" s="22" t="s">
        <v>32</v>
      </c>
      <c r="J42" s="22" t="s">
        <v>32</v>
      </c>
    </row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25" right="0.25" top="0.75" bottom="0.75" header="0.3" footer="0.3"/>
  <pageSetup paperSize="9" scale="56" fitToHeight="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sqref="A1:J1048576"/>
    </sheetView>
  </sheetViews>
  <sheetFormatPr defaultRowHeight="15.75" x14ac:dyDescent="0.25"/>
  <cols>
    <col min="1" max="1" width="9.140625" style="5"/>
    <col min="2" max="2" width="67.42578125" style="13" customWidth="1"/>
    <col min="3" max="3" width="20.42578125" style="4" customWidth="1"/>
    <col min="4" max="4" width="19.5703125" style="4" customWidth="1"/>
    <col min="5" max="5" width="22.5703125" style="9" customWidth="1"/>
    <col min="6" max="6" width="24" style="9" customWidth="1"/>
    <col min="7" max="7" width="29.42578125" style="5" bestFit="1" customWidth="1"/>
    <col min="8" max="8" width="21.85546875" style="4" customWidth="1"/>
    <col min="9" max="9" width="20.140625" style="4" customWidth="1"/>
    <col min="10" max="10" width="21.140625" style="4" customWidth="1"/>
    <col min="11" max="16384" width="9.140625" style="9"/>
  </cols>
  <sheetData>
    <row r="1" spans="1:10" x14ac:dyDescent="0.25">
      <c r="G1" s="92" t="s">
        <v>109</v>
      </c>
      <c r="H1" s="92"/>
      <c r="I1" s="92"/>
      <c r="J1" s="92"/>
    </row>
    <row r="3" spans="1:10" x14ac:dyDescent="0.25">
      <c r="A3" s="93" t="s">
        <v>123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49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52" customFormat="1" ht="63" x14ac:dyDescent="0.25">
      <c r="A6" s="94"/>
      <c r="B6" s="94"/>
      <c r="C6" s="50" t="s">
        <v>5</v>
      </c>
      <c r="D6" s="50" t="s">
        <v>6</v>
      </c>
      <c r="E6" s="50" t="s">
        <v>8</v>
      </c>
      <c r="F6" s="50" t="s">
        <v>9</v>
      </c>
      <c r="G6" s="50" t="s">
        <v>10</v>
      </c>
      <c r="H6" s="50" t="s">
        <v>12</v>
      </c>
      <c r="I6" s="50" t="s">
        <v>13</v>
      </c>
      <c r="J6" s="50" t="s">
        <v>14</v>
      </c>
    </row>
    <row r="7" spans="1:10" s="16" customFormat="1" x14ac:dyDescent="0.25">
      <c r="A7" s="50">
        <v>1</v>
      </c>
      <c r="B7" s="50">
        <v>2</v>
      </c>
      <c r="C7" s="51">
        <v>3</v>
      </c>
      <c r="D7" s="51">
        <v>4</v>
      </c>
      <c r="E7" s="51">
        <v>5</v>
      </c>
      <c r="F7" s="51">
        <v>6</v>
      </c>
      <c r="G7" s="50">
        <v>7</v>
      </c>
      <c r="H7" s="51">
        <v>8</v>
      </c>
      <c r="I7" s="51">
        <v>9</v>
      </c>
      <c r="J7" s="51">
        <v>10</v>
      </c>
    </row>
    <row r="8" spans="1:10" s="24" customFormat="1" x14ac:dyDescent="0.25">
      <c r="A8" s="18" t="s">
        <v>15</v>
      </c>
      <c r="B8" s="19" t="s">
        <v>16</v>
      </c>
      <c r="C8" s="21"/>
      <c r="D8" s="21"/>
      <c r="E8" s="20">
        <f>E9+E40</f>
        <v>222439.5141</v>
      </c>
      <c r="F8" s="20">
        <f>F9+F40</f>
        <v>51260.97</v>
      </c>
      <c r="G8" s="18"/>
      <c r="H8" s="27"/>
      <c r="I8" s="21"/>
      <c r="J8" s="28"/>
    </row>
    <row r="9" spans="1:10" s="24" customFormat="1" ht="31.5" x14ac:dyDescent="0.25">
      <c r="A9" s="18" t="s">
        <v>24</v>
      </c>
      <c r="B9" s="19" t="s">
        <v>17</v>
      </c>
      <c r="C9" s="21"/>
      <c r="D9" s="21"/>
      <c r="E9" s="20">
        <f>E10+E38</f>
        <v>211285.30410000001</v>
      </c>
      <c r="F9" s="20">
        <f>F10+F38</f>
        <v>40029.18</v>
      </c>
      <c r="G9" s="18"/>
      <c r="H9" s="27">
        <f>H10+H38</f>
        <v>75.841999999999999</v>
      </c>
      <c r="I9" s="21"/>
      <c r="J9" s="28"/>
    </row>
    <row r="10" spans="1:10" s="24" customFormat="1" ht="31.5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E11+E12+E13+E14+E15+E16+E17+E18+E19+E20+E21+E22+E23+E24+E25+E26+E27+E28+E29+E30+E31+E32+E33+E34+E35+E36+E37</f>
        <v>195841.59410000002</v>
      </c>
      <c r="F10" s="20">
        <f>F11+F12+F13+F14+F15+F16+F17+F18+F19+F20+F21+F22+F23+F24+F25+F26+F27+F28+F29+F30+F31+F32+F33+F34+F35+F36+F37</f>
        <v>27501.4</v>
      </c>
      <c r="G10" s="23" t="s">
        <v>66</v>
      </c>
      <c r="H10" s="27">
        <f>H11+H12+H13+H14+H15+H16+H17+H18+H19+H20+H21+H22+H23+H24+H25+H26+H27+H28+H29+H30+H31+H32+H33+H34+H35+H36+H37</f>
        <v>53.302</v>
      </c>
      <c r="I10" s="27"/>
      <c r="J10" s="28">
        <f>J11+J12+J13+J14+J15+J16+J17+J18+J19+J20+J21+J22+J23+J24+J25+J26+J27+J28+J29+J30+J31+J32+J33+J34+J35+J36+J37</f>
        <v>24</v>
      </c>
    </row>
    <row r="11" spans="1:10" x14ac:dyDescent="0.25">
      <c r="A11" s="6" t="s">
        <v>25</v>
      </c>
      <c r="B11" s="10" t="s">
        <v>37</v>
      </c>
      <c r="C11" s="37" t="s">
        <v>111</v>
      </c>
      <c r="D11" s="7" t="s">
        <v>33</v>
      </c>
      <c r="E11" s="11">
        <v>2323.87</v>
      </c>
      <c r="F11" s="11">
        <v>657.02</v>
      </c>
      <c r="G11" s="6" t="s">
        <v>64</v>
      </c>
      <c r="H11" s="12">
        <v>0.84799999999999998</v>
      </c>
      <c r="I11" s="7" t="s">
        <v>94</v>
      </c>
      <c r="J11" s="29">
        <v>0</v>
      </c>
    </row>
    <row r="12" spans="1:10" x14ac:dyDescent="0.25">
      <c r="A12" s="6" t="s">
        <v>68</v>
      </c>
      <c r="B12" s="10" t="s">
        <v>38</v>
      </c>
      <c r="C12" s="37" t="s">
        <v>111</v>
      </c>
      <c r="D12" s="7" t="s">
        <v>33</v>
      </c>
      <c r="E12" s="11">
        <v>1974.38</v>
      </c>
      <c r="F12" s="11">
        <v>771.63</v>
      </c>
      <c r="G12" s="6" t="s">
        <v>64</v>
      </c>
      <c r="H12" s="12">
        <v>0.56499999999999995</v>
      </c>
      <c r="I12" s="7">
        <v>110</v>
      </c>
      <c r="J12" s="29">
        <v>0</v>
      </c>
    </row>
    <row r="13" spans="1:10" x14ac:dyDescent="0.25">
      <c r="A13" s="6" t="s">
        <v>69</v>
      </c>
      <c r="B13" s="10" t="s">
        <v>39</v>
      </c>
      <c r="C13" s="37" t="s">
        <v>111</v>
      </c>
      <c r="D13" s="7" t="s">
        <v>33</v>
      </c>
      <c r="E13" s="11">
        <v>2355.0500000000002</v>
      </c>
      <c r="F13" s="11">
        <v>891.75</v>
      </c>
      <c r="G13" s="6" t="s">
        <v>64</v>
      </c>
      <c r="H13" s="12">
        <v>0.80500000000000005</v>
      </c>
      <c r="I13" s="7">
        <v>110</v>
      </c>
      <c r="J13" s="29">
        <v>0</v>
      </c>
    </row>
    <row r="14" spans="1:10" x14ac:dyDescent="0.25">
      <c r="A14" s="6" t="s">
        <v>70</v>
      </c>
      <c r="B14" s="10" t="s">
        <v>40</v>
      </c>
      <c r="C14" s="37" t="s">
        <v>111</v>
      </c>
      <c r="D14" s="7" t="s">
        <v>33</v>
      </c>
      <c r="E14" s="11">
        <v>6834.99</v>
      </c>
      <c r="F14" s="11">
        <v>102.33</v>
      </c>
      <c r="G14" s="6" t="s">
        <v>64</v>
      </c>
      <c r="H14" s="12">
        <v>2.0419999999999998</v>
      </c>
      <c r="I14" s="7" t="s">
        <v>95</v>
      </c>
      <c r="J14" s="29">
        <v>1</v>
      </c>
    </row>
    <row r="15" spans="1:10" ht="31.5" x14ac:dyDescent="0.25">
      <c r="A15" s="6" t="s">
        <v>71</v>
      </c>
      <c r="B15" s="10" t="s">
        <v>41</v>
      </c>
      <c r="C15" s="37" t="s">
        <v>111</v>
      </c>
      <c r="D15" s="7" t="s">
        <v>33</v>
      </c>
      <c r="E15" s="11">
        <v>4623.82</v>
      </c>
      <c r="F15" s="11">
        <v>156.22999999999999</v>
      </c>
      <c r="G15" s="6" t="s">
        <v>64</v>
      </c>
      <c r="H15" s="12">
        <v>1.0667</v>
      </c>
      <c r="I15" s="7" t="s">
        <v>95</v>
      </c>
      <c r="J15" s="29">
        <v>3</v>
      </c>
    </row>
    <row r="16" spans="1:10" x14ac:dyDescent="0.25">
      <c r="A16" s="6" t="s">
        <v>72</v>
      </c>
      <c r="B16" s="10" t="s">
        <v>42</v>
      </c>
      <c r="C16" s="37" t="s">
        <v>111</v>
      </c>
      <c r="D16" s="7" t="s">
        <v>33</v>
      </c>
      <c r="E16" s="11">
        <v>4056.32</v>
      </c>
      <c r="F16" s="11">
        <v>154.93</v>
      </c>
      <c r="G16" s="6" t="s">
        <v>64</v>
      </c>
      <c r="H16" s="12">
        <v>1.492</v>
      </c>
      <c r="I16" s="7" t="s">
        <v>95</v>
      </c>
      <c r="J16" s="29">
        <v>1</v>
      </c>
    </row>
    <row r="17" spans="1:10" ht="31.5" x14ac:dyDescent="0.25">
      <c r="A17" s="6" t="s">
        <v>73</v>
      </c>
      <c r="B17" s="10" t="s">
        <v>43</v>
      </c>
      <c r="C17" s="37" t="s">
        <v>111</v>
      </c>
      <c r="D17" s="7" t="s">
        <v>33</v>
      </c>
      <c r="E17" s="11">
        <v>3522.55</v>
      </c>
      <c r="F17" s="11">
        <v>166.32</v>
      </c>
      <c r="G17" s="6" t="s">
        <v>64</v>
      </c>
      <c r="H17" s="12">
        <v>1.028</v>
      </c>
      <c r="I17" s="7" t="s">
        <v>95</v>
      </c>
      <c r="J17" s="29">
        <v>1</v>
      </c>
    </row>
    <row r="18" spans="1:10" ht="31.5" x14ac:dyDescent="0.25">
      <c r="A18" s="6" t="s">
        <v>74</v>
      </c>
      <c r="B18" s="10" t="s">
        <v>45</v>
      </c>
      <c r="C18" s="37" t="s">
        <v>111</v>
      </c>
      <c r="D18" s="7" t="s">
        <v>33</v>
      </c>
      <c r="E18" s="11">
        <v>2723.49</v>
      </c>
      <c r="F18" s="11">
        <v>169.4</v>
      </c>
      <c r="G18" s="6" t="s">
        <v>64</v>
      </c>
      <c r="H18" s="12">
        <v>1.0285</v>
      </c>
      <c r="I18" s="7" t="s">
        <v>95</v>
      </c>
      <c r="J18" s="29">
        <v>1</v>
      </c>
    </row>
    <row r="19" spans="1:10" ht="31.5" x14ac:dyDescent="0.25">
      <c r="A19" s="6" t="s">
        <v>75</v>
      </c>
      <c r="B19" s="10" t="s">
        <v>46</v>
      </c>
      <c r="C19" s="37" t="s">
        <v>111</v>
      </c>
      <c r="D19" s="7" t="s">
        <v>33</v>
      </c>
      <c r="E19" s="11">
        <v>3267.02</v>
      </c>
      <c r="F19" s="11">
        <v>214.32</v>
      </c>
      <c r="G19" s="6" t="s">
        <v>64</v>
      </c>
      <c r="H19" s="12">
        <v>1.006</v>
      </c>
      <c r="I19" s="7" t="s">
        <v>95</v>
      </c>
      <c r="J19" s="29">
        <v>1</v>
      </c>
    </row>
    <row r="20" spans="1:10" ht="31.5" x14ac:dyDescent="0.25">
      <c r="A20" s="6" t="s">
        <v>76</v>
      </c>
      <c r="B20" s="10" t="s">
        <v>47</v>
      </c>
      <c r="C20" s="37" t="s">
        <v>111</v>
      </c>
      <c r="D20" s="7" t="s">
        <v>33</v>
      </c>
      <c r="E20" s="11">
        <v>3370.54</v>
      </c>
      <c r="F20" s="11">
        <v>169.4</v>
      </c>
      <c r="G20" s="6" t="s">
        <v>64</v>
      </c>
      <c r="H20" s="12">
        <v>1.1659999999999999</v>
      </c>
      <c r="I20" s="7" t="s">
        <v>95</v>
      </c>
      <c r="J20" s="29">
        <v>1</v>
      </c>
    </row>
    <row r="21" spans="1:10" x14ac:dyDescent="0.25">
      <c r="A21" s="6" t="s">
        <v>77</v>
      </c>
      <c r="B21" s="10" t="s">
        <v>48</v>
      </c>
      <c r="C21" s="37" t="s">
        <v>111</v>
      </c>
      <c r="D21" s="7" t="s">
        <v>33</v>
      </c>
      <c r="E21" s="11">
        <v>78723.703099999999</v>
      </c>
      <c r="F21" s="11">
        <v>150</v>
      </c>
      <c r="G21" s="6" t="s">
        <v>64</v>
      </c>
      <c r="H21" s="12">
        <v>12</v>
      </c>
      <c r="I21" s="7">
        <v>160</v>
      </c>
      <c r="J21" s="29">
        <v>5</v>
      </c>
    </row>
    <row r="22" spans="1:10" x14ac:dyDescent="0.25">
      <c r="A22" s="6" t="s">
        <v>78</v>
      </c>
      <c r="B22" s="10" t="s">
        <v>49</v>
      </c>
      <c r="C22" s="7" t="s">
        <v>105</v>
      </c>
      <c r="D22" s="7" t="s">
        <v>33</v>
      </c>
      <c r="E22" s="11">
        <v>4257.6499999999996</v>
      </c>
      <c r="F22" s="11">
        <v>160</v>
      </c>
      <c r="G22" s="6" t="s">
        <v>64</v>
      </c>
      <c r="H22" s="12">
        <v>1.2889999999999999</v>
      </c>
      <c r="I22" s="7" t="s">
        <v>95</v>
      </c>
      <c r="J22" s="29">
        <v>0</v>
      </c>
    </row>
    <row r="23" spans="1:10" x14ac:dyDescent="0.25">
      <c r="A23" s="6" t="s">
        <v>79</v>
      </c>
      <c r="B23" s="10" t="s">
        <v>50</v>
      </c>
      <c r="C23" s="7" t="s">
        <v>105</v>
      </c>
      <c r="D23" s="7" t="s">
        <v>33</v>
      </c>
      <c r="E23" s="11">
        <v>6382.09</v>
      </c>
      <c r="F23" s="11">
        <v>160</v>
      </c>
      <c r="G23" s="6" t="s">
        <v>64</v>
      </c>
      <c r="H23" s="12">
        <v>2.8588</v>
      </c>
      <c r="I23" s="7" t="s">
        <v>97</v>
      </c>
      <c r="J23" s="29">
        <v>0</v>
      </c>
    </row>
    <row r="24" spans="1:10" x14ac:dyDescent="0.25">
      <c r="A24" s="6" t="s">
        <v>80</v>
      </c>
      <c r="B24" s="10" t="s">
        <v>51</v>
      </c>
      <c r="C24" s="7" t="s">
        <v>105</v>
      </c>
      <c r="D24" s="7" t="s">
        <v>33</v>
      </c>
      <c r="E24" s="11">
        <v>8631.7999999999993</v>
      </c>
      <c r="F24" s="11">
        <v>160</v>
      </c>
      <c r="G24" s="6" t="s">
        <v>64</v>
      </c>
      <c r="H24" s="12">
        <v>2.15</v>
      </c>
      <c r="I24" s="7" t="s">
        <v>95</v>
      </c>
      <c r="J24" s="29">
        <v>1</v>
      </c>
    </row>
    <row r="25" spans="1:10" x14ac:dyDescent="0.25">
      <c r="A25" s="6" t="s">
        <v>81</v>
      </c>
      <c r="B25" s="10" t="s">
        <v>52</v>
      </c>
      <c r="C25" s="7" t="s">
        <v>105</v>
      </c>
      <c r="D25" s="7" t="s">
        <v>33</v>
      </c>
      <c r="E25" s="11">
        <v>16442.38</v>
      </c>
      <c r="F25" s="11">
        <v>3743.83</v>
      </c>
      <c r="G25" s="6" t="s">
        <v>64</v>
      </c>
      <c r="H25" s="12">
        <v>7.6</v>
      </c>
      <c r="I25" s="7">
        <v>110</v>
      </c>
      <c r="J25" s="29">
        <v>1</v>
      </c>
    </row>
    <row r="26" spans="1:10" x14ac:dyDescent="0.25">
      <c r="A26" s="6" t="s">
        <v>82</v>
      </c>
      <c r="B26" s="10" t="s">
        <v>53</v>
      </c>
      <c r="C26" s="7" t="s">
        <v>105</v>
      </c>
      <c r="D26" s="7" t="s">
        <v>111</v>
      </c>
      <c r="E26" s="11">
        <v>3325.68</v>
      </c>
      <c r="F26" s="11">
        <v>1285.6500000000001</v>
      </c>
      <c r="G26" s="6" t="s">
        <v>64</v>
      </c>
      <c r="H26" s="12">
        <v>1.2</v>
      </c>
      <c r="I26" s="7">
        <v>90</v>
      </c>
      <c r="J26" s="29">
        <v>0</v>
      </c>
    </row>
    <row r="27" spans="1:10" ht="31.5" x14ac:dyDescent="0.25">
      <c r="A27" s="6" t="s">
        <v>83</v>
      </c>
      <c r="B27" s="10" t="s">
        <v>54</v>
      </c>
      <c r="C27" s="7" t="s">
        <v>67</v>
      </c>
      <c r="D27" s="7" t="s">
        <v>111</v>
      </c>
      <c r="E27" s="11">
        <v>2202.34</v>
      </c>
      <c r="F27" s="11">
        <v>1136.79</v>
      </c>
      <c r="G27" s="6" t="s">
        <v>65</v>
      </c>
      <c r="H27" s="12">
        <v>0.8</v>
      </c>
      <c r="I27" s="7">
        <v>63</v>
      </c>
      <c r="J27" s="29">
        <v>1</v>
      </c>
    </row>
    <row r="28" spans="1:10" ht="31.5" x14ac:dyDescent="0.25">
      <c r="A28" s="6" t="s">
        <v>84</v>
      </c>
      <c r="B28" s="10" t="s">
        <v>55</v>
      </c>
      <c r="C28" s="7" t="s">
        <v>67</v>
      </c>
      <c r="D28" s="7" t="s">
        <v>111</v>
      </c>
      <c r="E28" s="11">
        <v>5232.82</v>
      </c>
      <c r="F28" s="11">
        <v>1411.85</v>
      </c>
      <c r="G28" s="6" t="s">
        <v>65</v>
      </c>
      <c r="H28" s="12">
        <v>2.5</v>
      </c>
      <c r="I28" s="7">
        <v>90</v>
      </c>
      <c r="J28" s="29">
        <v>1</v>
      </c>
    </row>
    <row r="29" spans="1:10" ht="31.5" x14ac:dyDescent="0.25">
      <c r="A29" s="6" t="s">
        <v>85</v>
      </c>
      <c r="B29" s="10" t="s">
        <v>56</v>
      </c>
      <c r="C29" s="7" t="s">
        <v>67</v>
      </c>
      <c r="D29" s="7" t="s">
        <v>111</v>
      </c>
      <c r="E29" s="11">
        <v>3056.25</v>
      </c>
      <c r="F29" s="11">
        <v>1232.57</v>
      </c>
      <c r="G29" s="6" t="s">
        <v>65</v>
      </c>
      <c r="H29" s="12">
        <v>1.08</v>
      </c>
      <c r="I29" s="7">
        <v>110</v>
      </c>
      <c r="J29" s="29">
        <v>1</v>
      </c>
    </row>
    <row r="30" spans="1:10" ht="31.5" x14ac:dyDescent="0.25">
      <c r="A30" s="6" t="s">
        <v>86</v>
      </c>
      <c r="B30" s="10" t="s">
        <v>57</v>
      </c>
      <c r="C30" s="7" t="s">
        <v>67</v>
      </c>
      <c r="D30" s="7" t="s">
        <v>111</v>
      </c>
      <c r="E30" s="11">
        <v>2545.6999999999998</v>
      </c>
      <c r="F30" s="11">
        <v>1427.9</v>
      </c>
      <c r="G30" s="6" t="s">
        <v>65</v>
      </c>
      <c r="H30" s="12">
        <v>0.55500000000000005</v>
      </c>
      <c r="I30" s="7">
        <v>90</v>
      </c>
      <c r="J30" s="29">
        <v>1</v>
      </c>
    </row>
    <row r="31" spans="1:10" x14ac:dyDescent="0.25">
      <c r="A31" s="6" t="s">
        <v>87</v>
      </c>
      <c r="B31" s="10" t="s">
        <v>58</v>
      </c>
      <c r="C31" s="7" t="s">
        <v>67</v>
      </c>
      <c r="D31" s="7" t="s">
        <v>111</v>
      </c>
      <c r="E31" s="11">
        <v>5552.29</v>
      </c>
      <c r="F31" s="11">
        <v>1545.11</v>
      </c>
      <c r="G31" s="6" t="s">
        <v>65</v>
      </c>
      <c r="H31" s="12">
        <v>2</v>
      </c>
      <c r="I31" s="7">
        <v>76</v>
      </c>
      <c r="J31" s="29">
        <v>0</v>
      </c>
    </row>
    <row r="32" spans="1:10" ht="31.5" x14ac:dyDescent="0.25">
      <c r="A32" s="6" t="s">
        <v>88</v>
      </c>
      <c r="B32" s="10" t="s">
        <v>59</v>
      </c>
      <c r="C32" s="7" t="s">
        <v>67</v>
      </c>
      <c r="D32" s="7" t="s">
        <v>111</v>
      </c>
      <c r="E32" s="11">
        <v>4760.8100000000004</v>
      </c>
      <c r="F32" s="11">
        <v>1545.11</v>
      </c>
      <c r="G32" s="6" t="s">
        <v>65</v>
      </c>
      <c r="H32" s="12">
        <v>2</v>
      </c>
      <c r="I32" s="7">
        <v>110</v>
      </c>
      <c r="J32" s="29">
        <v>0</v>
      </c>
    </row>
    <row r="33" spans="1:10" ht="31.5" x14ac:dyDescent="0.25">
      <c r="A33" s="6" t="s">
        <v>89</v>
      </c>
      <c r="B33" s="10" t="s">
        <v>60</v>
      </c>
      <c r="C33" s="7" t="s">
        <v>67</v>
      </c>
      <c r="D33" s="7" t="s">
        <v>111</v>
      </c>
      <c r="E33" s="11">
        <v>2960.9610000000002</v>
      </c>
      <c r="F33" s="11">
        <v>1284.9000000000001</v>
      </c>
      <c r="G33" s="6" t="s">
        <v>65</v>
      </c>
      <c r="H33" s="12">
        <v>0.65</v>
      </c>
      <c r="I33" s="7">
        <v>110</v>
      </c>
      <c r="J33" s="29">
        <v>3</v>
      </c>
    </row>
    <row r="34" spans="1:10" ht="31.5" x14ac:dyDescent="0.25">
      <c r="A34" s="6" t="s">
        <v>90</v>
      </c>
      <c r="B34" s="10" t="s">
        <v>61</v>
      </c>
      <c r="C34" s="7" t="s">
        <v>67</v>
      </c>
      <c r="D34" s="7" t="s">
        <v>111</v>
      </c>
      <c r="E34" s="11">
        <v>3888.56</v>
      </c>
      <c r="F34" s="11">
        <v>1199.81</v>
      </c>
      <c r="G34" s="6" t="s">
        <v>65</v>
      </c>
      <c r="H34" s="12">
        <v>1</v>
      </c>
      <c r="I34" s="7">
        <v>90</v>
      </c>
      <c r="J34" s="29">
        <v>0</v>
      </c>
    </row>
    <row r="35" spans="1:10" x14ac:dyDescent="0.25">
      <c r="A35" s="6" t="s">
        <v>91</v>
      </c>
      <c r="B35" s="10" t="s">
        <v>62</v>
      </c>
      <c r="C35" s="7" t="s">
        <v>34</v>
      </c>
      <c r="D35" s="7" t="s">
        <v>33</v>
      </c>
      <c r="E35" s="11">
        <v>3157.82</v>
      </c>
      <c r="F35" s="11">
        <v>160</v>
      </c>
      <c r="G35" s="6" t="s">
        <v>65</v>
      </c>
      <c r="H35" s="12">
        <v>1.3149999999999999</v>
      </c>
      <c r="I35" s="7" t="s">
        <v>95</v>
      </c>
      <c r="J35" s="29">
        <v>0</v>
      </c>
    </row>
    <row r="36" spans="1:10" x14ac:dyDescent="0.25">
      <c r="A36" s="6" t="s">
        <v>92</v>
      </c>
      <c r="B36" s="10" t="s">
        <v>63</v>
      </c>
      <c r="C36" s="7" t="s">
        <v>101</v>
      </c>
      <c r="D36" s="7" t="s">
        <v>33</v>
      </c>
      <c r="E36" s="11">
        <v>6280.99</v>
      </c>
      <c r="F36" s="11">
        <v>160</v>
      </c>
      <c r="G36" s="6" t="s">
        <v>65</v>
      </c>
      <c r="H36" s="12">
        <v>2.1669999999999998</v>
      </c>
      <c r="I36" s="7" t="s">
        <v>98</v>
      </c>
      <c r="J36" s="29">
        <v>0</v>
      </c>
    </row>
    <row r="37" spans="1:10" x14ac:dyDescent="0.25">
      <c r="A37" s="6" t="s">
        <v>93</v>
      </c>
      <c r="B37" s="10" t="s">
        <v>110</v>
      </c>
      <c r="C37" s="7" t="s">
        <v>101</v>
      </c>
      <c r="D37" s="7" t="s">
        <v>33</v>
      </c>
      <c r="E37" s="11">
        <v>3387.72</v>
      </c>
      <c r="F37" s="11">
        <v>7284.55</v>
      </c>
      <c r="G37" s="6" t="s">
        <v>65</v>
      </c>
      <c r="H37" s="12">
        <v>1.0900000000000001</v>
      </c>
      <c r="I37" s="7">
        <v>125</v>
      </c>
      <c r="J37" s="29">
        <v>1</v>
      </c>
    </row>
    <row r="38" spans="1:10" s="24" customFormat="1" ht="63" x14ac:dyDescent="0.25">
      <c r="A38" s="18" t="s">
        <v>26</v>
      </c>
      <c r="B38" s="19" t="s">
        <v>19</v>
      </c>
      <c r="C38" s="21" t="s">
        <v>34</v>
      </c>
      <c r="D38" s="21" t="s">
        <v>33</v>
      </c>
      <c r="E38" s="20">
        <v>15443.71</v>
      </c>
      <c r="F38" s="20">
        <v>12527.78</v>
      </c>
      <c r="G38" s="23" t="s">
        <v>35</v>
      </c>
      <c r="H38" s="27">
        <v>22.54</v>
      </c>
      <c r="I38" s="21" t="s">
        <v>112</v>
      </c>
      <c r="J38" s="28" t="s">
        <v>32</v>
      </c>
    </row>
    <row r="39" spans="1:10" s="16" customFormat="1" x14ac:dyDescent="0.25">
      <c r="A39" s="2" t="s">
        <v>28</v>
      </c>
      <c r="B39" s="14" t="s">
        <v>20</v>
      </c>
      <c r="C39" s="22" t="s">
        <v>32</v>
      </c>
      <c r="D39" s="22" t="s">
        <v>32</v>
      </c>
      <c r="E39" s="15">
        <v>0</v>
      </c>
      <c r="F39" s="15">
        <v>0</v>
      </c>
      <c r="G39" s="26" t="s">
        <v>32</v>
      </c>
      <c r="H39" s="22" t="s">
        <v>32</v>
      </c>
      <c r="I39" s="22" t="s">
        <v>32</v>
      </c>
      <c r="J39" s="22" t="s">
        <v>32</v>
      </c>
    </row>
    <row r="40" spans="1:10" s="16" customFormat="1" ht="31.5" x14ac:dyDescent="0.25">
      <c r="A40" s="18" t="s">
        <v>29</v>
      </c>
      <c r="B40" s="19" t="s">
        <v>21</v>
      </c>
      <c r="C40" s="21" t="s">
        <v>34</v>
      </c>
      <c r="D40" s="21" t="s">
        <v>33</v>
      </c>
      <c r="E40" s="20">
        <v>11154.21</v>
      </c>
      <c r="F40" s="20">
        <v>11231.79</v>
      </c>
      <c r="G40" s="23" t="s">
        <v>36</v>
      </c>
      <c r="H40" s="27" t="s">
        <v>32</v>
      </c>
      <c r="I40" s="21" t="s">
        <v>32</v>
      </c>
      <c r="J40" s="28" t="s">
        <v>32</v>
      </c>
    </row>
    <row r="41" spans="1:10" s="16" customFormat="1" x14ac:dyDescent="0.25">
      <c r="A41" s="2" t="s">
        <v>30</v>
      </c>
      <c r="B41" s="14" t="s">
        <v>22</v>
      </c>
      <c r="C41" s="22" t="s">
        <v>32</v>
      </c>
      <c r="D41" s="22" t="s">
        <v>32</v>
      </c>
      <c r="E41" s="15">
        <v>0</v>
      </c>
      <c r="F41" s="15">
        <v>0</v>
      </c>
      <c r="G41" s="25" t="s">
        <v>32</v>
      </c>
      <c r="H41" s="22" t="s">
        <v>32</v>
      </c>
      <c r="I41" s="22" t="s">
        <v>32</v>
      </c>
      <c r="J41" s="22" t="s">
        <v>32</v>
      </c>
    </row>
    <row r="42" spans="1:10" s="16" customFormat="1" x14ac:dyDescent="0.25">
      <c r="A42" s="2" t="s">
        <v>31</v>
      </c>
      <c r="B42" s="14" t="s">
        <v>23</v>
      </c>
      <c r="C42" s="22" t="s">
        <v>32</v>
      </c>
      <c r="D42" s="22" t="s">
        <v>32</v>
      </c>
      <c r="E42" s="15">
        <v>0</v>
      </c>
      <c r="F42" s="15">
        <v>0</v>
      </c>
      <c r="G42" s="25" t="s">
        <v>32</v>
      </c>
      <c r="H42" s="22" t="s">
        <v>32</v>
      </c>
      <c r="I42" s="22" t="s">
        <v>32</v>
      </c>
      <c r="J42" s="22" t="s">
        <v>32</v>
      </c>
    </row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25" right="0.25" top="0.75" bottom="0.75" header="0.3" footer="0.3"/>
  <pageSetup paperSize="9" scale="55" fitToHeight="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workbookViewId="0">
      <pane ySplit="10" topLeftCell="A26" activePane="bottomLeft" state="frozen"/>
      <selection pane="bottomLeft" activeCell="C22" sqref="C22"/>
    </sheetView>
  </sheetViews>
  <sheetFormatPr defaultRowHeight="15.75" x14ac:dyDescent="0.25"/>
  <cols>
    <col min="1" max="1" width="9.140625" style="5"/>
    <col min="2" max="2" width="67.42578125" style="13" customWidth="1"/>
    <col min="3" max="3" width="20.42578125" style="4" customWidth="1"/>
    <col min="4" max="4" width="19.5703125" style="4" customWidth="1"/>
    <col min="5" max="5" width="22.5703125" style="9" bestFit="1" customWidth="1"/>
    <col min="6" max="6" width="20.7109375" style="9" bestFit="1" customWidth="1"/>
    <col min="7" max="7" width="32.7109375" style="5" customWidth="1"/>
    <col min="8" max="8" width="21.85546875" style="4" customWidth="1"/>
    <col min="9" max="9" width="20.140625" style="4" customWidth="1"/>
    <col min="10" max="10" width="21.140625" style="4" customWidth="1"/>
    <col min="11" max="16384" width="9.140625" style="9"/>
  </cols>
  <sheetData>
    <row r="1" spans="1:10" x14ac:dyDescent="0.25">
      <c r="G1" s="92" t="s">
        <v>109</v>
      </c>
      <c r="H1" s="92"/>
      <c r="I1" s="92"/>
      <c r="J1" s="92"/>
    </row>
    <row r="3" spans="1:10" x14ac:dyDescent="0.25">
      <c r="A3" s="93" t="s">
        <v>124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45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48" customFormat="1" ht="63" x14ac:dyDescent="0.25">
      <c r="A6" s="94"/>
      <c r="B6" s="94"/>
      <c r="C6" s="46" t="s">
        <v>5</v>
      </c>
      <c r="D6" s="46" t="s">
        <v>6</v>
      </c>
      <c r="E6" s="46" t="s">
        <v>8</v>
      </c>
      <c r="F6" s="46" t="s">
        <v>9</v>
      </c>
      <c r="G6" s="46" t="s">
        <v>10</v>
      </c>
      <c r="H6" s="46" t="s">
        <v>12</v>
      </c>
      <c r="I6" s="46" t="s">
        <v>13</v>
      </c>
      <c r="J6" s="46" t="s">
        <v>14</v>
      </c>
    </row>
    <row r="7" spans="1:10" s="16" customFormat="1" x14ac:dyDescent="0.25">
      <c r="A7" s="46">
        <v>1</v>
      </c>
      <c r="B7" s="46">
        <v>2</v>
      </c>
      <c r="C7" s="47">
        <v>3</v>
      </c>
      <c r="D7" s="47">
        <v>4</v>
      </c>
      <c r="E7" s="47">
        <v>5</v>
      </c>
      <c r="F7" s="47">
        <v>6</v>
      </c>
      <c r="G7" s="46">
        <v>7</v>
      </c>
      <c r="H7" s="47">
        <v>8</v>
      </c>
      <c r="I7" s="47">
        <v>9</v>
      </c>
      <c r="J7" s="47">
        <v>10</v>
      </c>
    </row>
    <row r="8" spans="1:10" s="24" customFormat="1" x14ac:dyDescent="0.25">
      <c r="A8" s="18" t="s">
        <v>15</v>
      </c>
      <c r="B8" s="19" t="s">
        <v>16</v>
      </c>
      <c r="C8" s="21"/>
      <c r="D8" s="21"/>
      <c r="E8" s="20">
        <f>E9+E35</f>
        <v>225039.99100000004</v>
      </c>
      <c r="F8" s="20">
        <f>F10+F33+F35</f>
        <v>113870.72635833336</v>
      </c>
      <c r="G8" s="18"/>
      <c r="H8" s="27"/>
      <c r="I8" s="21"/>
      <c r="J8" s="28"/>
    </row>
    <row r="9" spans="1:10" s="24" customFormat="1" ht="31.5" x14ac:dyDescent="0.25">
      <c r="A9" s="18" t="s">
        <v>24</v>
      </c>
      <c r="B9" s="19" t="s">
        <v>17</v>
      </c>
      <c r="C9" s="21"/>
      <c r="D9" s="21"/>
      <c r="E9" s="20">
        <f>E10+E33</f>
        <v>213502.35100000002</v>
      </c>
      <c r="F9" s="20">
        <f>F10+F33</f>
        <v>101915.08635833336</v>
      </c>
      <c r="G9" s="18"/>
      <c r="H9" s="27"/>
      <c r="I9" s="21"/>
      <c r="J9" s="28"/>
    </row>
    <row r="10" spans="1:10" s="24" customFormat="1" ht="31.5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E11+E12+E13+E14+E15+E16+E17+E18+E19+E20+E21+E22+E23+E24+E25+E26+E27+E28+E29+E32</f>
        <v>196136.11100000003</v>
      </c>
      <c r="F10" s="20">
        <f>F11+F12+F13+F14+F15+F16+F17+F18+F19+F20+F21+F22+F23+F24+F25+F26+F27+F28+F29++F30+F31+F32</f>
        <v>84548.846358333351</v>
      </c>
      <c r="G10" s="23" t="s">
        <v>66</v>
      </c>
      <c r="H10" s="27">
        <f>H11+H12+H13+H14+H15+H16+H17+H18+H19+H20+H21+H22+H23+H24+H25+H26+H27+H28+H29+H32</f>
        <v>55.512999999999998</v>
      </c>
      <c r="I10" s="27"/>
      <c r="J10" s="28">
        <f>J11+J12+J13+J14+J15+J16+J17+J18+J19+J20+J21+J22+J23+J24+J25+J26+J27+J28+J29+J32</f>
        <v>18</v>
      </c>
    </row>
    <row r="11" spans="1:10" s="44" customFormat="1" x14ac:dyDescent="0.25">
      <c r="A11" s="6" t="s">
        <v>25</v>
      </c>
      <c r="B11" s="40" t="s">
        <v>48</v>
      </c>
      <c r="C11" s="38" t="s">
        <v>119</v>
      </c>
      <c r="D11" s="38" t="s">
        <v>120</v>
      </c>
      <c r="E11" s="41">
        <v>78125.75</v>
      </c>
      <c r="F11" s="41">
        <v>122.756</v>
      </c>
      <c r="G11" s="6" t="s">
        <v>64</v>
      </c>
      <c r="H11" s="42">
        <v>12</v>
      </c>
      <c r="I11" s="43">
        <v>160</v>
      </c>
      <c r="J11" s="43">
        <v>5</v>
      </c>
    </row>
    <row r="12" spans="1:10" s="44" customFormat="1" x14ac:dyDescent="0.25">
      <c r="A12" s="6" t="s">
        <v>68</v>
      </c>
      <c r="B12" s="40" t="s">
        <v>49</v>
      </c>
      <c r="C12" s="38" t="s">
        <v>119</v>
      </c>
      <c r="D12" s="38" t="s">
        <v>121</v>
      </c>
      <c r="E12" s="41">
        <v>3806.7</v>
      </c>
      <c r="F12" s="41">
        <v>2029.8489999999999</v>
      </c>
      <c r="G12" s="6" t="s">
        <v>64</v>
      </c>
      <c r="H12" s="42">
        <v>1.2889999999999999</v>
      </c>
      <c r="I12" s="43" t="s">
        <v>95</v>
      </c>
      <c r="J12" s="43">
        <v>0</v>
      </c>
    </row>
    <row r="13" spans="1:10" x14ac:dyDescent="0.25">
      <c r="A13" s="6" t="s">
        <v>69</v>
      </c>
      <c r="B13" s="10" t="s">
        <v>50</v>
      </c>
      <c r="C13" s="38" t="s">
        <v>119</v>
      </c>
      <c r="D13" s="38" t="s">
        <v>121</v>
      </c>
      <c r="E13" s="11">
        <v>5971.27</v>
      </c>
      <c r="F13" s="11">
        <v>3836.7070000000003</v>
      </c>
      <c r="G13" s="6" t="s">
        <v>64</v>
      </c>
      <c r="H13" s="12">
        <v>2.8580000000000001</v>
      </c>
      <c r="I13" s="7" t="s">
        <v>97</v>
      </c>
      <c r="J13" s="29">
        <v>0</v>
      </c>
    </row>
    <row r="14" spans="1:10" x14ac:dyDescent="0.25">
      <c r="A14" s="6" t="s">
        <v>70</v>
      </c>
      <c r="B14" s="10" t="s">
        <v>51</v>
      </c>
      <c r="C14" s="38" t="s">
        <v>119</v>
      </c>
      <c r="D14" s="38" t="s">
        <v>121</v>
      </c>
      <c r="E14" s="11">
        <v>8132.41</v>
      </c>
      <c r="F14" s="11">
        <v>6254.1590000000006</v>
      </c>
      <c r="G14" s="6" t="s">
        <v>64</v>
      </c>
      <c r="H14" s="12">
        <v>2.15</v>
      </c>
      <c r="I14" s="7" t="s">
        <v>95</v>
      </c>
      <c r="J14" s="29">
        <v>1</v>
      </c>
    </row>
    <row r="15" spans="1:10" x14ac:dyDescent="0.25">
      <c r="A15" s="6" t="s">
        <v>71</v>
      </c>
      <c r="B15" s="10" t="s">
        <v>52</v>
      </c>
      <c r="C15" s="38" t="s">
        <v>119</v>
      </c>
      <c r="D15" s="38" t="s">
        <v>121</v>
      </c>
      <c r="E15" s="11">
        <v>16662.68</v>
      </c>
      <c r="F15" s="11">
        <v>12918.845539999998</v>
      </c>
      <c r="G15" s="6" t="s">
        <v>64</v>
      </c>
      <c r="H15" s="12">
        <v>7.6</v>
      </c>
      <c r="I15" s="7">
        <v>110</v>
      </c>
      <c r="J15" s="29">
        <v>1</v>
      </c>
    </row>
    <row r="16" spans="1:10" x14ac:dyDescent="0.25">
      <c r="A16" s="6" t="s">
        <v>72</v>
      </c>
      <c r="B16" s="10" t="s">
        <v>62</v>
      </c>
      <c r="C16" s="38" t="s">
        <v>119</v>
      </c>
      <c r="D16" s="38" t="s">
        <v>121</v>
      </c>
      <c r="E16" s="11">
        <v>3112.19</v>
      </c>
      <c r="F16" s="11">
        <v>1540.2139999999999</v>
      </c>
      <c r="G16" s="6" t="s">
        <v>64</v>
      </c>
      <c r="H16" s="12">
        <v>1.3149999999999999</v>
      </c>
      <c r="I16" s="7" t="s">
        <v>95</v>
      </c>
      <c r="J16" s="29">
        <v>0</v>
      </c>
    </row>
    <row r="17" spans="1:10" x14ac:dyDescent="0.25">
      <c r="A17" s="6" t="s">
        <v>73</v>
      </c>
      <c r="B17" s="10" t="s">
        <v>63</v>
      </c>
      <c r="C17" s="38" t="s">
        <v>119</v>
      </c>
      <c r="D17" s="38" t="s">
        <v>121</v>
      </c>
      <c r="E17" s="11">
        <v>6075.67</v>
      </c>
      <c r="F17" s="11">
        <v>3941.0720000000001</v>
      </c>
      <c r="G17" s="6" t="s">
        <v>64</v>
      </c>
      <c r="H17" s="12">
        <v>2.1669999999999998</v>
      </c>
      <c r="I17" s="7" t="s">
        <v>98</v>
      </c>
      <c r="J17" s="29">
        <v>0</v>
      </c>
    </row>
    <row r="18" spans="1:10" x14ac:dyDescent="0.25">
      <c r="A18" s="6" t="s">
        <v>74</v>
      </c>
      <c r="B18" s="10" t="s">
        <v>113</v>
      </c>
      <c r="C18" s="38" t="s">
        <v>119</v>
      </c>
      <c r="D18" s="38" t="s">
        <v>121</v>
      </c>
      <c r="E18" s="11">
        <v>3547.8</v>
      </c>
      <c r="F18" s="11">
        <v>2262.1492300000004</v>
      </c>
      <c r="G18" s="6" t="s">
        <v>64</v>
      </c>
      <c r="H18" s="12">
        <v>1.2</v>
      </c>
      <c r="I18" s="7">
        <v>90</v>
      </c>
      <c r="J18" s="29">
        <v>0</v>
      </c>
    </row>
    <row r="19" spans="1:10" ht="31.5" x14ac:dyDescent="0.25">
      <c r="A19" s="6" t="s">
        <v>75</v>
      </c>
      <c r="B19" s="10" t="s">
        <v>54</v>
      </c>
      <c r="C19" s="38" t="s">
        <v>119</v>
      </c>
      <c r="D19" s="38" t="s">
        <v>121</v>
      </c>
      <c r="E19" s="11">
        <v>2424.91</v>
      </c>
      <c r="F19" s="11">
        <v>1288.1174200000003</v>
      </c>
      <c r="G19" s="6" t="s">
        <v>64</v>
      </c>
      <c r="H19" s="12">
        <v>0.8</v>
      </c>
      <c r="I19" s="7">
        <v>63</v>
      </c>
      <c r="J19" s="29">
        <v>1</v>
      </c>
    </row>
    <row r="20" spans="1:10" ht="31.5" x14ac:dyDescent="0.25">
      <c r="A20" s="6" t="s">
        <v>76</v>
      </c>
      <c r="B20" s="10" t="s">
        <v>55</v>
      </c>
      <c r="C20" s="38" t="s">
        <v>119</v>
      </c>
      <c r="D20" s="38" t="s">
        <v>121</v>
      </c>
      <c r="E20" s="11">
        <v>5472.32</v>
      </c>
      <c r="F20" s="11">
        <v>4060.46785</v>
      </c>
      <c r="G20" s="6" t="s">
        <v>64</v>
      </c>
      <c r="H20" s="12">
        <v>2.5</v>
      </c>
      <c r="I20" s="7">
        <v>90</v>
      </c>
      <c r="J20" s="29">
        <v>1</v>
      </c>
    </row>
    <row r="21" spans="1:10" ht="31.5" x14ac:dyDescent="0.25">
      <c r="A21" s="6" t="s">
        <v>77</v>
      </c>
      <c r="B21" s="10" t="s">
        <v>56</v>
      </c>
      <c r="C21" s="38" t="s">
        <v>119</v>
      </c>
      <c r="D21" s="38" t="s">
        <v>120</v>
      </c>
      <c r="E21" s="11">
        <v>3023.7430000000004</v>
      </c>
      <c r="F21" s="11">
        <v>304.24586999999985</v>
      </c>
      <c r="G21" s="6" t="s">
        <v>64</v>
      </c>
      <c r="H21" s="12">
        <v>1.08</v>
      </c>
      <c r="I21" s="7">
        <v>110</v>
      </c>
      <c r="J21" s="29">
        <v>1</v>
      </c>
    </row>
    <row r="22" spans="1:10" ht="31.5" x14ac:dyDescent="0.25">
      <c r="A22" s="6" t="s">
        <v>78</v>
      </c>
      <c r="B22" s="10" t="s">
        <v>57</v>
      </c>
      <c r="C22" s="38" t="s">
        <v>119</v>
      </c>
      <c r="D22" s="38" t="s">
        <v>121</v>
      </c>
      <c r="E22" s="11">
        <v>2768.26</v>
      </c>
      <c r="F22" s="11">
        <v>1340.3578699999998</v>
      </c>
      <c r="G22" s="6" t="s">
        <v>64</v>
      </c>
      <c r="H22" s="12">
        <v>0.55500000000000005</v>
      </c>
      <c r="I22" s="7">
        <v>90</v>
      </c>
      <c r="J22" s="29">
        <v>1</v>
      </c>
    </row>
    <row r="23" spans="1:10" ht="20.25" customHeight="1" x14ac:dyDescent="0.25">
      <c r="A23" s="6" t="s">
        <v>79</v>
      </c>
      <c r="B23" s="10" t="s">
        <v>58</v>
      </c>
      <c r="C23" s="38" t="s">
        <v>119</v>
      </c>
      <c r="D23" s="38" t="s">
        <v>121</v>
      </c>
      <c r="E23" s="11">
        <v>5752.53</v>
      </c>
      <c r="F23" s="11">
        <v>4207.4159400000008</v>
      </c>
      <c r="G23" s="6" t="s">
        <v>64</v>
      </c>
      <c r="H23" s="12">
        <v>2</v>
      </c>
      <c r="I23" s="7">
        <v>76</v>
      </c>
      <c r="J23" s="29">
        <v>0</v>
      </c>
    </row>
    <row r="24" spans="1:10" ht="31.5" x14ac:dyDescent="0.25">
      <c r="A24" s="6" t="s">
        <v>80</v>
      </c>
      <c r="B24" s="10" t="s">
        <v>59</v>
      </c>
      <c r="C24" s="38" t="s">
        <v>119</v>
      </c>
      <c r="D24" s="38" t="s">
        <v>120</v>
      </c>
      <c r="E24" s="11">
        <v>4689.0480000000007</v>
      </c>
      <c r="F24" s="11">
        <v>390.36593999999997</v>
      </c>
      <c r="G24" s="6" t="s">
        <v>64</v>
      </c>
      <c r="H24" s="12">
        <v>2</v>
      </c>
      <c r="I24" s="7">
        <v>110</v>
      </c>
      <c r="J24" s="29">
        <v>0</v>
      </c>
    </row>
    <row r="25" spans="1:10" ht="31.5" x14ac:dyDescent="0.25">
      <c r="A25" s="6" t="s">
        <v>81</v>
      </c>
      <c r="B25" s="10" t="s">
        <v>60</v>
      </c>
      <c r="C25" s="38" t="s">
        <v>119</v>
      </c>
      <c r="D25" s="38" t="s">
        <v>121</v>
      </c>
      <c r="E25" s="11">
        <v>3776.66</v>
      </c>
      <c r="F25" s="11">
        <v>2491.7665300000003</v>
      </c>
      <c r="G25" s="39" t="s">
        <v>66</v>
      </c>
      <c r="H25" s="12">
        <v>0.65</v>
      </c>
      <c r="I25" s="7">
        <v>110</v>
      </c>
      <c r="J25" s="29">
        <v>3</v>
      </c>
    </row>
    <row r="26" spans="1:10" ht="31.5" x14ac:dyDescent="0.25">
      <c r="A26" s="6" t="s">
        <v>82</v>
      </c>
      <c r="B26" s="10" t="s">
        <v>61</v>
      </c>
      <c r="C26" s="38" t="s">
        <v>119</v>
      </c>
      <c r="D26" s="38" t="s">
        <v>121</v>
      </c>
      <c r="E26" s="11">
        <v>4111.12</v>
      </c>
      <c r="F26" s="11">
        <v>2911.3100299999996</v>
      </c>
      <c r="G26" s="6" t="s">
        <v>64</v>
      </c>
      <c r="H26" s="12">
        <v>1</v>
      </c>
      <c r="I26" s="7">
        <v>90</v>
      </c>
      <c r="J26" s="29">
        <v>0</v>
      </c>
    </row>
    <row r="27" spans="1:10" ht="20.25" customHeight="1" x14ac:dyDescent="0.25">
      <c r="A27" s="6" t="s">
        <v>83</v>
      </c>
      <c r="B27" s="10" t="s">
        <v>110</v>
      </c>
      <c r="C27" s="38" t="s">
        <v>119</v>
      </c>
      <c r="D27" s="38" t="s">
        <v>120</v>
      </c>
      <c r="E27" s="11">
        <v>7419.55</v>
      </c>
      <c r="F27" s="11">
        <v>150</v>
      </c>
      <c r="G27" s="6" t="s">
        <v>64</v>
      </c>
      <c r="H27" s="12">
        <v>1.0900000000000001</v>
      </c>
      <c r="I27" s="7">
        <v>125</v>
      </c>
      <c r="J27" s="29">
        <v>1</v>
      </c>
    </row>
    <row r="28" spans="1:10" ht="31.5" x14ac:dyDescent="0.25">
      <c r="A28" s="6" t="s">
        <v>84</v>
      </c>
      <c r="B28" s="10" t="s">
        <v>114</v>
      </c>
      <c r="C28" s="38" t="s">
        <v>119</v>
      </c>
      <c r="D28" s="38" t="s">
        <v>121</v>
      </c>
      <c r="E28" s="11">
        <v>7805.51</v>
      </c>
      <c r="F28" s="11">
        <v>7805.5141899999999</v>
      </c>
      <c r="G28" s="6" t="s">
        <v>65</v>
      </c>
      <c r="H28" s="12">
        <v>2.0289999999999999</v>
      </c>
      <c r="I28" s="7" t="s">
        <v>94</v>
      </c>
      <c r="J28" s="29">
        <v>1</v>
      </c>
    </row>
    <row r="29" spans="1:10" ht="31.5" x14ac:dyDescent="0.25">
      <c r="A29" s="6" t="s">
        <v>85</v>
      </c>
      <c r="B29" s="10" t="s">
        <v>115</v>
      </c>
      <c r="C29" s="38" t="s">
        <v>119</v>
      </c>
      <c r="D29" s="38" t="s">
        <v>121</v>
      </c>
      <c r="E29" s="11">
        <v>2056.91</v>
      </c>
      <c r="F29" s="11">
        <v>2056.9089599999998</v>
      </c>
      <c r="G29" s="6" t="s">
        <v>65</v>
      </c>
      <c r="H29" s="12">
        <v>0.23</v>
      </c>
      <c r="I29" s="7">
        <v>57</v>
      </c>
      <c r="J29" s="29">
        <v>0</v>
      </c>
    </row>
    <row r="30" spans="1:10" x14ac:dyDescent="0.25">
      <c r="A30" s="6" t="s">
        <v>86</v>
      </c>
      <c r="B30" s="10" t="s">
        <v>116</v>
      </c>
      <c r="C30" s="38" t="s">
        <v>119</v>
      </c>
      <c r="D30" s="38" t="s">
        <v>120</v>
      </c>
      <c r="E30" s="11">
        <v>5984.8379999999997</v>
      </c>
      <c r="F30" s="11">
        <v>2357.7659800000001</v>
      </c>
      <c r="G30" s="6" t="s">
        <v>65</v>
      </c>
      <c r="H30" s="12">
        <v>0.67</v>
      </c>
      <c r="I30" s="7">
        <v>10</v>
      </c>
      <c r="J30" s="29">
        <v>0</v>
      </c>
    </row>
    <row r="31" spans="1:10" x14ac:dyDescent="0.25">
      <c r="A31" s="6" t="s">
        <v>87</v>
      </c>
      <c r="B31" s="10" t="s">
        <v>117</v>
      </c>
      <c r="C31" s="38" t="s">
        <v>119</v>
      </c>
      <c r="D31" s="38" t="s">
        <v>121</v>
      </c>
      <c r="E31" s="11">
        <v>877.78</v>
      </c>
      <c r="F31" s="11">
        <v>877.78156000000013</v>
      </c>
      <c r="G31" s="6" t="s">
        <v>65</v>
      </c>
      <c r="H31" s="12">
        <v>0.216</v>
      </c>
      <c r="I31" s="7">
        <v>90</v>
      </c>
      <c r="J31" s="29">
        <v>0</v>
      </c>
    </row>
    <row r="32" spans="1:10" x14ac:dyDescent="0.25">
      <c r="A32" s="6" t="s">
        <v>88</v>
      </c>
      <c r="B32" s="10" t="s">
        <v>118</v>
      </c>
      <c r="C32" s="38" t="s">
        <v>119</v>
      </c>
      <c r="D32" s="38" t="s">
        <v>121</v>
      </c>
      <c r="E32" s="11">
        <v>21401.08</v>
      </c>
      <c r="F32" s="11">
        <v>21401.076448333333</v>
      </c>
      <c r="G32" s="6" t="s">
        <v>65</v>
      </c>
      <c r="H32" s="12">
        <v>11</v>
      </c>
      <c r="I32" s="7" t="s">
        <v>122</v>
      </c>
      <c r="J32" s="29">
        <v>2</v>
      </c>
    </row>
    <row r="33" spans="1:10" s="24" customFormat="1" ht="63" x14ac:dyDescent="0.25">
      <c r="A33" s="18" t="s">
        <v>26</v>
      </c>
      <c r="B33" s="19" t="s">
        <v>19</v>
      </c>
      <c r="C33" s="21" t="s">
        <v>101</v>
      </c>
      <c r="D33" s="21" t="s">
        <v>102</v>
      </c>
      <c r="E33" s="20">
        <v>17366.240000000002</v>
      </c>
      <c r="F33" s="20">
        <v>17366.240000000002</v>
      </c>
      <c r="G33" s="23" t="s">
        <v>35</v>
      </c>
      <c r="H33" s="27" t="s">
        <v>32</v>
      </c>
      <c r="I33" s="21" t="s">
        <v>32</v>
      </c>
      <c r="J33" s="28" t="s">
        <v>32</v>
      </c>
    </row>
    <row r="34" spans="1:10" s="16" customFormat="1" x14ac:dyDescent="0.25">
      <c r="A34" s="2" t="s">
        <v>28</v>
      </c>
      <c r="B34" s="14" t="s">
        <v>20</v>
      </c>
      <c r="C34" s="22" t="s">
        <v>32</v>
      </c>
      <c r="D34" s="22" t="s">
        <v>32</v>
      </c>
      <c r="E34" s="15">
        <v>0</v>
      </c>
      <c r="F34" s="15">
        <v>0</v>
      </c>
      <c r="G34" s="26" t="s">
        <v>32</v>
      </c>
      <c r="H34" s="22" t="s">
        <v>32</v>
      </c>
      <c r="I34" s="22" t="s">
        <v>32</v>
      </c>
      <c r="J34" s="22" t="s">
        <v>32</v>
      </c>
    </row>
    <row r="35" spans="1:10" s="16" customFormat="1" ht="31.5" x14ac:dyDescent="0.25">
      <c r="A35" s="18" t="s">
        <v>29</v>
      </c>
      <c r="B35" s="19" t="s">
        <v>21</v>
      </c>
      <c r="C35" s="21" t="s">
        <v>101</v>
      </c>
      <c r="D35" s="21" t="s">
        <v>102</v>
      </c>
      <c r="E35" s="20">
        <v>11537.64</v>
      </c>
      <c r="F35" s="20">
        <f>11537.64+418</f>
        <v>11955.64</v>
      </c>
      <c r="G35" s="23" t="s">
        <v>36</v>
      </c>
      <c r="H35" s="27"/>
      <c r="I35" s="21"/>
      <c r="J35" s="28"/>
    </row>
    <row r="36" spans="1:10" s="16" customFormat="1" x14ac:dyDescent="0.25">
      <c r="A36" s="2" t="s">
        <v>30</v>
      </c>
      <c r="B36" s="14" t="s">
        <v>22</v>
      </c>
      <c r="C36" s="22" t="s">
        <v>32</v>
      </c>
      <c r="D36" s="22" t="s">
        <v>32</v>
      </c>
      <c r="E36" s="15">
        <v>0</v>
      </c>
      <c r="F36" s="15">
        <v>0</v>
      </c>
      <c r="G36" s="25" t="s">
        <v>32</v>
      </c>
      <c r="H36" s="22" t="s">
        <v>32</v>
      </c>
      <c r="I36" s="22" t="s">
        <v>32</v>
      </c>
      <c r="J36" s="22" t="s">
        <v>32</v>
      </c>
    </row>
    <row r="37" spans="1:10" s="16" customFormat="1" x14ac:dyDescent="0.25">
      <c r="A37" s="2" t="s">
        <v>31</v>
      </c>
      <c r="B37" s="14" t="s">
        <v>23</v>
      </c>
      <c r="C37" s="22" t="s">
        <v>32</v>
      </c>
      <c r="D37" s="22" t="s">
        <v>32</v>
      </c>
      <c r="E37" s="15">
        <v>0</v>
      </c>
      <c r="F37" s="15">
        <v>0</v>
      </c>
      <c r="G37" s="25" t="s">
        <v>32</v>
      </c>
      <c r="H37" s="22" t="s">
        <v>32</v>
      </c>
      <c r="I37" s="22" t="s">
        <v>32</v>
      </c>
      <c r="J37" s="22" t="s">
        <v>32</v>
      </c>
    </row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25" right="0.25" top="0.75" bottom="0.75" header="0.3" footer="0.3"/>
  <pageSetup paperSize="9" scale="66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ySplit="7" topLeftCell="A8" activePane="bottomLeft" state="frozen"/>
      <selection pane="bottomLeft" activeCell="E11" sqref="E11"/>
    </sheetView>
  </sheetViews>
  <sheetFormatPr defaultRowHeight="15.75" x14ac:dyDescent="0.25"/>
  <cols>
    <col min="1" max="1" width="9.140625" style="5"/>
    <col min="2" max="2" width="67.42578125" style="13" customWidth="1"/>
    <col min="3" max="3" width="20.42578125" style="4" customWidth="1"/>
    <col min="4" max="4" width="19.5703125" style="4" customWidth="1"/>
    <col min="5" max="5" width="22.5703125" style="9" bestFit="1" customWidth="1"/>
    <col min="6" max="6" width="20.7109375" style="9" bestFit="1" customWidth="1"/>
    <col min="7" max="7" width="29.7109375" style="5" customWidth="1"/>
    <col min="8" max="8" width="21.85546875" style="4" customWidth="1"/>
    <col min="9" max="9" width="21.42578125" style="4" customWidth="1"/>
    <col min="10" max="10" width="21.140625" style="4" customWidth="1"/>
    <col min="11" max="16384" width="9.140625" style="9"/>
  </cols>
  <sheetData>
    <row r="1" spans="1:10" x14ac:dyDescent="0.25">
      <c r="G1" s="92" t="s">
        <v>0</v>
      </c>
      <c r="H1" s="92"/>
      <c r="I1" s="92"/>
      <c r="J1" s="92"/>
    </row>
    <row r="3" spans="1:10" x14ac:dyDescent="0.25">
      <c r="A3" s="93" t="s">
        <v>126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s="53" customFormat="1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s="56" customFormat="1" ht="47.25" x14ac:dyDescent="0.25">
      <c r="A6" s="94"/>
      <c r="B6" s="94"/>
      <c r="C6" s="54" t="s">
        <v>5</v>
      </c>
      <c r="D6" s="54" t="s">
        <v>6</v>
      </c>
      <c r="E6" s="54" t="s">
        <v>8</v>
      </c>
      <c r="F6" s="54" t="s">
        <v>9</v>
      </c>
      <c r="G6" s="54" t="s">
        <v>10</v>
      </c>
      <c r="H6" s="54" t="s">
        <v>12</v>
      </c>
      <c r="I6" s="54" t="s">
        <v>13</v>
      </c>
      <c r="J6" s="54" t="s">
        <v>14</v>
      </c>
    </row>
    <row r="7" spans="1:10" s="16" customFormat="1" x14ac:dyDescent="0.25">
      <c r="A7" s="54">
        <v>1</v>
      </c>
      <c r="B7" s="54">
        <v>2</v>
      </c>
      <c r="C7" s="55">
        <v>3</v>
      </c>
      <c r="D7" s="55">
        <v>4</v>
      </c>
      <c r="E7" s="55">
        <v>5</v>
      </c>
      <c r="F7" s="55">
        <v>6</v>
      </c>
      <c r="G7" s="54">
        <v>7</v>
      </c>
      <c r="H7" s="55">
        <v>8</v>
      </c>
      <c r="I7" s="55">
        <v>9</v>
      </c>
      <c r="J7" s="55">
        <v>10</v>
      </c>
    </row>
    <row r="8" spans="1:10" s="57" customFormat="1" ht="18" customHeight="1" x14ac:dyDescent="0.25">
      <c r="A8" s="18" t="s">
        <v>15</v>
      </c>
      <c r="B8" s="19" t="s">
        <v>16</v>
      </c>
      <c r="C8" s="21"/>
      <c r="D8" s="21"/>
      <c r="E8" s="20">
        <f>E9+E36+E38</f>
        <v>159154.91607897123</v>
      </c>
      <c r="F8" s="20">
        <f>F9+F36+F38</f>
        <v>129758.15609897123</v>
      </c>
      <c r="G8" s="18"/>
      <c r="H8" s="27"/>
      <c r="I8" s="21"/>
      <c r="J8" s="28"/>
    </row>
    <row r="9" spans="1:10" s="57" customFormat="1" ht="31.5" x14ac:dyDescent="0.25">
      <c r="A9" s="18" t="s">
        <v>24</v>
      </c>
      <c r="B9" s="19" t="s">
        <v>17</v>
      </c>
      <c r="C9" s="21"/>
      <c r="D9" s="21"/>
      <c r="E9" s="20">
        <f>E10+E32</f>
        <v>128066.51607897122</v>
      </c>
      <c r="F9" s="20">
        <f>F10+F32</f>
        <v>98669.756098971222</v>
      </c>
      <c r="G9" s="18"/>
      <c r="H9" s="27"/>
      <c r="I9" s="21"/>
      <c r="J9" s="28"/>
    </row>
    <row r="10" spans="1:10" s="57" customFormat="1" ht="31.5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E11+E12+E13+E14+E15+E16+E17+E18+E19+E20+E21+E22+E23+E24+E25+E26+E27+E28+E29+E30+E31</f>
        <v>110404.90607897122</v>
      </c>
      <c r="F10" s="20">
        <f>F11+F12+F13+F14+F15+F16+F17+F18+F19+F20+F21+F22+F23+F24+F25+F26+F27+F28+F29+F30+F31</f>
        <v>81008.146098971221</v>
      </c>
      <c r="G10" s="23" t="s">
        <v>66</v>
      </c>
      <c r="H10" s="27">
        <f>H11+H12+H13+H14+H15+H16+H17+H18+H19+H20+H21+H22+H23+H24+H25+H26+H27+H28+H29+H30+H31</f>
        <v>56.827299999999994</v>
      </c>
      <c r="I10" s="27"/>
      <c r="J10" s="28" t="e">
        <f>J11+J12+J13+J14+J15+J16+J17+J18+J19+J20+J21+J22+J23+J24+J25+J26+J27+J28+J29+J30+J31</f>
        <v>#VALUE!</v>
      </c>
    </row>
    <row r="11" spans="1:10" x14ac:dyDescent="0.25">
      <c r="A11" s="6" t="s">
        <v>25</v>
      </c>
      <c r="B11" s="10" t="s">
        <v>48</v>
      </c>
      <c r="C11" s="37" t="s">
        <v>111</v>
      </c>
      <c r="D11" s="7" t="s">
        <v>32</v>
      </c>
      <c r="E11" s="11">
        <v>4209.7610000000004</v>
      </c>
      <c r="F11" s="11">
        <v>122.756</v>
      </c>
      <c r="G11" s="6" t="s">
        <v>64</v>
      </c>
      <c r="H11" s="12">
        <v>12</v>
      </c>
      <c r="I11" s="7">
        <v>160</v>
      </c>
      <c r="J11" s="7">
        <v>5</v>
      </c>
    </row>
    <row r="12" spans="1:10" x14ac:dyDescent="0.25">
      <c r="A12" s="6" t="s">
        <v>68</v>
      </c>
      <c r="B12" s="10" t="s">
        <v>49</v>
      </c>
      <c r="C12" s="7" t="s">
        <v>105</v>
      </c>
      <c r="D12" s="7" t="s">
        <v>121</v>
      </c>
      <c r="E12" s="11">
        <v>3825.65</v>
      </c>
      <c r="F12" s="11">
        <v>2048.8000000000002</v>
      </c>
      <c r="G12" s="6" t="s">
        <v>64</v>
      </c>
      <c r="H12" s="12">
        <v>1.2889999999999999</v>
      </c>
      <c r="I12" s="7" t="s">
        <v>132</v>
      </c>
      <c r="J12" s="7" t="s">
        <v>32</v>
      </c>
    </row>
    <row r="13" spans="1:10" x14ac:dyDescent="0.25">
      <c r="A13" s="6" t="s">
        <v>69</v>
      </c>
      <c r="B13" s="10" t="s">
        <v>50</v>
      </c>
      <c r="C13" s="7" t="s">
        <v>105</v>
      </c>
      <c r="D13" s="7" t="s">
        <v>121</v>
      </c>
      <c r="E13" s="11">
        <v>6329.7867500000002</v>
      </c>
      <c r="F13" s="11">
        <v>4195.2217499999997</v>
      </c>
      <c r="G13" s="6" t="s">
        <v>64</v>
      </c>
      <c r="H13" s="12">
        <v>2.8588</v>
      </c>
      <c r="I13" s="7" t="s">
        <v>133</v>
      </c>
      <c r="J13" s="7" t="s">
        <v>32</v>
      </c>
    </row>
    <row r="14" spans="1:10" x14ac:dyDescent="0.25">
      <c r="A14" s="6" t="s">
        <v>70</v>
      </c>
      <c r="B14" s="10" t="s">
        <v>51</v>
      </c>
      <c r="C14" s="7" t="s">
        <v>105</v>
      </c>
      <c r="D14" s="7" t="s">
        <v>121</v>
      </c>
      <c r="E14" s="11">
        <v>6743.16</v>
      </c>
      <c r="F14" s="11">
        <v>4864.91</v>
      </c>
      <c r="G14" s="6" t="s">
        <v>64</v>
      </c>
      <c r="H14" s="12">
        <v>2.15</v>
      </c>
      <c r="I14" s="7" t="s">
        <v>134</v>
      </c>
      <c r="J14" s="7">
        <v>1</v>
      </c>
    </row>
    <row r="15" spans="1:10" x14ac:dyDescent="0.25">
      <c r="A15" s="6" t="s">
        <v>71</v>
      </c>
      <c r="B15" s="10" t="s">
        <v>52</v>
      </c>
      <c r="C15" s="7" t="s">
        <v>105</v>
      </c>
      <c r="D15" s="7" t="s">
        <v>121</v>
      </c>
      <c r="E15" s="11">
        <v>19764.075000000001</v>
      </c>
      <c r="F15" s="11">
        <v>16020.243460000002</v>
      </c>
      <c r="G15" s="6" t="s">
        <v>64</v>
      </c>
      <c r="H15" s="12">
        <v>7.6</v>
      </c>
      <c r="I15" s="7" t="s">
        <v>135</v>
      </c>
      <c r="J15" s="7">
        <v>1</v>
      </c>
    </row>
    <row r="16" spans="1:10" x14ac:dyDescent="0.25">
      <c r="A16" s="6" t="s">
        <v>72</v>
      </c>
      <c r="B16" s="10" t="s">
        <v>62</v>
      </c>
      <c r="C16" s="7" t="s">
        <v>34</v>
      </c>
      <c r="D16" s="7" t="s">
        <v>121</v>
      </c>
      <c r="E16" s="11">
        <v>3042.936666666667</v>
      </c>
      <c r="F16" s="11">
        <v>1470.961666666667</v>
      </c>
      <c r="G16" s="6" t="s">
        <v>64</v>
      </c>
      <c r="H16" s="12">
        <v>1.3154999999999999</v>
      </c>
      <c r="I16" s="7" t="s">
        <v>136</v>
      </c>
      <c r="J16" s="7" t="s">
        <v>32</v>
      </c>
    </row>
    <row r="17" spans="1:10" x14ac:dyDescent="0.25">
      <c r="A17" s="6" t="s">
        <v>73</v>
      </c>
      <c r="B17" s="10" t="s">
        <v>63</v>
      </c>
      <c r="C17" s="7" t="s">
        <v>101</v>
      </c>
      <c r="D17" s="7" t="s">
        <v>121</v>
      </c>
      <c r="E17" s="11">
        <v>6097.85</v>
      </c>
      <c r="F17" s="11">
        <v>3963.2500000000005</v>
      </c>
      <c r="G17" s="6" t="s">
        <v>64</v>
      </c>
      <c r="H17" s="12">
        <v>2.1669999999999998</v>
      </c>
      <c r="I17" s="7" t="s">
        <v>137</v>
      </c>
      <c r="J17" s="7" t="s">
        <v>32</v>
      </c>
    </row>
    <row r="18" spans="1:10" x14ac:dyDescent="0.25">
      <c r="A18" s="6" t="s">
        <v>74</v>
      </c>
      <c r="B18" s="10" t="s">
        <v>53</v>
      </c>
      <c r="C18" s="7" t="s">
        <v>105</v>
      </c>
      <c r="D18" s="7" t="s">
        <v>121</v>
      </c>
      <c r="E18" s="11">
        <v>3783.608333333334</v>
      </c>
      <c r="F18" s="11">
        <v>2497.9624533333335</v>
      </c>
      <c r="G18" s="6" t="s">
        <v>64</v>
      </c>
      <c r="H18" s="12">
        <v>1.2</v>
      </c>
      <c r="I18" s="7" t="s">
        <v>138</v>
      </c>
      <c r="J18" s="7" t="s">
        <v>32</v>
      </c>
    </row>
    <row r="19" spans="1:10" ht="31.5" x14ac:dyDescent="0.25">
      <c r="A19" s="6" t="s">
        <v>75</v>
      </c>
      <c r="B19" s="10" t="s">
        <v>54</v>
      </c>
      <c r="C19" s="7" t="s">
        <v>67</v>
      </c>
      <c r="D19" s="7" t="s">
        <v>121</v>
      </c>
      <c r="E19" s="11">
        <v>3753.983333333334</v>
      </c>
      <c r="F19" s="11">
        <v>2617.1956833333334</v>
      </c>
      <c r="G19" s="6" t="s">
        <v>64</v>
      </c>
      <c r="H19" s="12">
        <v>0.8</v>
      </c>
      <c r="I19" s="7" t="s">
        <v>139</v>
      </c>
      <c r="J19" s="7">
        <v>1</v>
      </c>
    </row>
    <row r="20" spans="1:10" ht="31.5" x14ac:dyDescent="0.25">
      <c r="A20" s="6" t="s">
        <v>76</v>
      </c>
      <c r="B20" s="10" t="s">
        <v>56</v>
      </c>
      <c r="C20" s="7" t="s">
        <v>67</v>
      </c>
      <c r="D20" s="7" t="s">
        <v>121</v>
      </c>
      <c r="E20" s="11">
        <v>4125.45</v>
      </c>
      <c r="F20" s="11">
        <v>2892.8808799999997</v>
      </c>
      <c r="G20" s="6" t="s">
        <v>64</v>
      </c>
      <c r="H20" s="12">
        <v>1.08</v>
      </c>
      <c r="I20" s="7" t="s">
        <v>135</v>
      </c>
      <c r="J20" s="7">
        <v>1</v>
      </c>
    </row>
    <row r="21" spans="1:10" ht="31.5" x14ac:dyDescent="0.25">
      <c r="A21" s="6" t="s">
        <v>77</v>
      </c>
      <c r="B21" s="10" t="s">
        <v>61</v>
      </c>
      <c r="C21" s="7" t="s">
        <v>67</v>
      </c>
      <c r="D21" s="7" t="s">
        <v>121</v>
      </c>
      <c r="E21" s="11">
        <v>3536.6752900000001</v>
      </c>
      <c r="F21" s="11">
        <v>2336.87003</v>
      </c>
      <c r="G21" s="6" t="s">
        <v>64</v>
      </c>
      <c r="H21" s="12">
        <v>1.0169999999999999</v>
      </c>
      <c r="I21" s="7" t="s">
        <v>138</v>
      </c>
      <c r="J21" s="7" t="s">
        <v>32</v>
      </c>
    </row>
    <row r="22" spans="1:10" ht="31.5" x14ac:dyDescent="0.25">
      <c r="A22" s="6" t="s">
        <v>78</v>
      </c>
      <c r="B22" s="10" t="s">
        <v>55</v>
      </c>
      <c r="C22" s="7" t="s">
        <v>67</v>
      </c>
      <c r="D22" s="7" t="s">
        <v>121</v>
      </c>
      <c r="E22" s="11">
        <v>5027.3999999999996</v>
      </c>
      <c r="F22" s="11">
        <v>3615.5464899999997</v>
      </c>
      <c r="G22" s="6" t="s">
        <v>66</v>
      </c>
      <c r="H22" s="12">
        <v>2.5</v>
      </c>
      <c r="I22" s="7" t="s">
        <v>138</v>
      </c>
      <c r="J22" s="7">
        <v>1</v>
      </c>
    </row>
    <row r="23" spans="1:10" ht="31.5" x14ac:dyDescent="0.25">
      <c r="A23" s="6" t="s">
        <v>79</v>
      </c>
      <c r="B23" s="10" t="s">
        <v>60</v>
      </c>
      <c r="C23" s="7" t="s">
        <v>67</v>
      </c>
      <c r="D23" s="7" t="s">
        <v>121</v>
      </c>
      <c r="E23" s="11">
        <v>6132.5083333333341</v>
      </c>
      <c r="F23" s="11">
        <v>4847.6121533333344</v>
      </c>
      <c r="G23" s="6" t="s">
        <v>66</v>
      </c>
      <c r="H23" s="12">
        <v>0.65</v>
      </c>
      <c r="I23" s="7" t="s">
        <v>135</v>
      </c>
      <c r="J23" s="7">
        <v>3</v>
      </c>
    </row>
    <row r="24" spans="1:10" ht="31.5" x14ac:dyDescent="0.25">
      <c r="A24" s="6" t="s">
        <v>80</v>
      </c>
      <c r="B24" s="10" t="s">
        <v>57</v>
      </c>
      <c r="C24" s="7" t="s">
        <v>67</v>
      </c>
      <c r="D24" s="7" t="s">
        <v>121</v>
      </c>
      <c r="E24" s="11">
        <v>3334</v>
      </c>
      <c r="F24" s="11">
        <v>1906.10088</v>
      </c>
      <c r="G24" s="6" t="s">
        <v>66</v>
      </c>
      <c r="H24" s="12">
        <v>0.55500000000000005</v>
      </c>
      <c r="I24" s="7" t="s">
        <v>138</v>
      </c>
      <c r="J24" s="7">
        <v>1</v>
      </c>
    </row>
    <row r="25" spans="1:10" ht="31.5" x14ac:dyDescent="0.25">
      <c r="A25" s="6" t="s">
        <v>81</v>
      </c>
      <c r="B25" s="10" t="s">
        <v>58</v>
      </c>
      <c r="C25" s="7" t="s">
        <v>67</v>
      </c>
      <c r="D25" s="7" t="s">
        <v>121</v>
      </c>
      <c r="E25" s="11">
        <v>5687.2250000000004</v>
      </c>
      <c r="F25" s="11">
        <v>4142.1116400000001</v>
      </c>
      <c r="G25" s="6" t="s">
        <v>66</v>
      </c>
      <c r="H25" s="12">
        <v>2</v>
      </c>
      <c r="I25" s="7" t="s">
        <v>140</v>
      </c>
      <c r="J25" s="7" t="s">
        <v>32</v>
      </c>
    </row>
    <row r="26" spans="1:10" ht="31.5" x14ac:dyDescent="0.25">
      <c r="A26" s="6" t="s">
        <v>82</v>
      </c>
      <c r="B26" s="10" t="s">
        <v>59</v>
      </c>
      <c r="C26" s="7" t="s">
        <v>67</v>
      </c>
      <c r="D26" s="7" t="s">
        <v>121</v>
      </c>
      <c r="E26" s="11">
        <v>6862.7416666666695</v>
      </c>
      <c r="F26" s="11">
        <v>5317.6283066666701</v>
      </c>
      <c r="G26" s="6" t="s">
        <v>64</v>
      </c>
      <c r="H26" s="12">
        <v>2</v>
      </c>
      <c r="I26" s="7" t="s">
        <v>135</v>
      </c>
      <c r="J26" s="7" t="s">
        <v>32</v>
      </c>
    </row>
    <row r="27" spans="1:10" ht="31.5" x14ac:dyDescent="0.25">
      <c r="A27" s="6" t="s">
        <v>83</v>
      </c>
      <c r="B27" s="10" t="s">
        <v>114</v>
      </c>
      <c r="C27" s="7" t="s">
        <v>119</v>
      </c>
      <c r="D27" s="7" t="s">
        <v>121</v>
      </c>
      <c r="E27" s="11">
        <v>6562.4994153564494</v>
      </c>
      <c r="F27" s="11">
        <v>6562.4994153564494</v>
      </c>
      <c r="G27" s="6" t="s">
        <v>65</v>
      </c>
      <c r="H27" s="12">
        <v>2.0289999999999999</v>
      </c>
      <c r="I27" s="7" t="s">
        <v>141</v>
      </c>
      <c r="J27" s="7">
        <v>1</v>
      </c>
    </row>
    <row r="28" spans="1:10" ht="31.5" x14ac:dyDescent="0.25">
      <c r="A28" s="6" t="s">
        <v>85</v>
      </c>
      <c r="B28" s="10" t="s">
        <v>115</v>
      </c>
      <c r="C28" s="7" t="s">
        <v>119</v>
      </c>
      <c r="D28" s="7" t="s">
        <v>121</v>
      </c>
      <c r="E28" s="11">
        <v>2570.78597925636</v>
      </c>
      <c r="F28" s="11">
        <v>2570.78597925636</v>
      </c>
      <c r="G28" s="6" t="s">
        <v>65</v>
      </c>
      <c r="H28" s="7">
        <v>0.23</v>
      </c>
      <c r="I28" s="7" t="s">
        <v>142</v>
      </c>
      <c r="J28" s="7" t="s">
        <v>32</v>
      </c>
    </row>
    <row r="29" spans="1:10" x14ac:dyDescent="0.25">
      <c r="A29" s="6" t="s">
        <v>86</v>
      </c>
      <c r="B29" s="10" t="s">
        <v>117</v>
      </c>
      <c r="C29" s="7" t="s">
        <v>119</v>
      </c>
      <c r="D29" s="7" t="s">
        <v>121</v>
      </c>
      <c r="E29" s="11">
        <v>1498.9318524800897</v>
      </c>
      <c r="F29" s="11">
        <v>1498.9318524800897</v>
      </c>
      <c r="G29" s="6" t="s">
        <v>65</v>
      </c>
      <c r="H29" s="7">
        <v>0.216</v>
      </c>
      <c r="I29" s="7" t="s">
        <v>138</v>
      </c>
      <c r="J29" s="7" t="s">
        <v>32</v>
      </c>
    </row>
    <row r="30" spans="1:10" x14ac:dyDescent="0.25">
      <c r="A30" s="6" t="s">
        <v>87</v>
      </c>
      <c r="B30" s="10" t="s">
        <v>116</v>
      </c>
      <c r="C30" s="7" t="s">
        <v>119</v>
      </c>
      <c r="D30" s="7" t="s">
        <v>128</v>
      </c>
      <c r="E30" s="11">
        <v>2585.2936668231773</v>
      </c>
      <c r="F30" s="11">
        <v>2585.2936668231773</v>
      </c>
      <c r="G30" s="6" t="s">
        <v>65</v>
      </c>
      <c r="H30" s="7">
        <v>0.67</v>
      </c>
      <c r="I30" s="7" t="s">
        <v>135</v>
      </c>
      <c r="J30" s="7" t="s">
        <v>32</v>
      </c>
    </row>
    <row r="31" spans="1:10" x14ac:dyDescent="0.25">
      <c r="A31" s="6" t="s">
        <v>88</v>
      </c>
      <c r="B31" s="10" t="s">
        <v>127</v>
      </c>
      <c r="C31" s="7" t="s">
        <v>119</v>
      </c>
      <c r="D31" s="7" t="s">
        <v>128</v>
      </c>
      <c r="E31" s="11">
        <v>4930.5837917218096</v>
      </c>
      <c r="F31" s="11">
        <v>4930.5837917218096</v>
      </c>
      <c r="G31" s="6" t="s">
        <v>65</v>
      </c>
      <c r="H31" s="7">
        <v>12.5</v>
      </c>
      <c r="I31" s="7" t="s">
        <v>143</v>
      </c>
      <c r="J31" s="7">
        <v>2</v>
      </c>
    </row>
    <row r="32" spans="1:10" s="57" customFormat="1" ht="63" x14ac:dyDescent="0.25">
      <c r="A32" s="18" t="s">
        <v>26</v>
      </c>
      <c r="B32" s="19" t="s">
        <v>19</v>
      </c>
      <c r="C32" s="21"/>
      <c r="D32" s="21"/>
      <c r="E32" s="20">
        <f>E33+E34</f>
        <v>17661.61</v>
      </c>
      <c r="F32" s="20">
        <f>F33+F34</f>
        <v>17661.61</v>
      </c>
      <c r="G32" s="23" t="s">
        <v>35</v>
      </c>
      <c r="H32" s="27" t="s">
        <v>32</v>
      </c>
      <c r="I32" s="21" t="s">
        <v>32</v>
      </c>
      <c r="J32" s="28" t="s">
        <v>32</v>
      </c>
    </row>
    <row r="33" spans="1:10" s="44" customFormat="1" ht="63" x14ac:dyDescent="0.25">
      <c r="A33" s="39" t="s">
        <v>129</v>
      </c>
      <c r="B33" s="40" t="s">
        <v>131</v>
      </c>
      <c r="C33" s="58" t="s">
        <v>119</v>
      </c>
      <c r="D33" s="58" t="s">
        <v>121</v>
      </c>
      <c r="E33" s="41">
        <v>12775.9</v>
      </c>
      <c r="F33" s="41">
        <v>12775.9</v>
      </c>
      <c r="G33" s="39" t="s">
        <v>35</v>
      </c>
      <c r="H33" s="42" t="s">
        <v>32</v>
      </c>
      <c r="I33" s="58" t="s">
        <v>32</v>
      </c>
      <c r="J33" s="43" t="s">
        <v>32</v>
      </c>
    </row>
    <row r="34" spans="1:10" s="44" customFormat="1" ht="31.5" x14ac:dyDescent="0.25">
      <c r="A34" s="39" t="s">
        <v>130</v>
      </c>
      <c r="B34" s="40" t="s">
        <v>145</v>
      </c>
      <c r="C34" s="58" t="s">
        <v>121</v>
      </c>
      <c r="D34" s="58" t="s">
        <v>121</v>
      </c>
      <c r="E34" s="41">
        <v>4885.71</v>
      </c>
      <c r="F34" s="41">
        <v>4885.71</v>
      </c>
      <c r="G34" s="39" t="s">
        <v>144</v>
      </c>
      <c r="H34" s="42" t="s">
        <v>32</v>
      </c>
      <c r="I34" s="58" t="s">
        <v>32</v>
      </c>
      <c r="J34" s="43" t="s">
        <v>32</v>
      </c>
    </row>
    <row r="35" spans="1:10" s="16" customFormat="1" x14ac:dyDescent="0.25">
      <c r="A35" s="2" t="s">
        <v>28</v>
      </c>
      <c r="B35" s="14" t="s">
        <v>20</v>
      </c>
      <c r="C35" s="22" t="s">
        <v>32</v>
      </c>
      <c r="D35" s="22" t="s">
        <v>32</v>
      </c>
      <c r="E35" s="15">
        <v>0</v>
      </c>
      <c r="F35" s="15">
        <v>0</v>
      </c>
      <c r="G35" s="26" t="s">
        <v>32</v>
      </c>
      <c r="H35" s="22" t="s">
        <v>32</v>
      </c>
      <c r="I35" s="22" t="s">
        <v>32</v>
      </c>
      <c r="J35" s="22" t="s">
        <v>32</v>
      </c>
    </row>
    <row r="36" spans="1:10" s="16" customFormat="1" ht="31.5" x14ac:dyDescent="0.25">
      <c r="A36" s="18" t="s">
        <v>29</v>
      </c>
      <c r="B36" s="19" t="s">
        <v>21</v>
      </c>
      <c r="C36" s="21" t="s">
        <v>119</v>
      </c>
      <c r="D36" s="21" t="s">
        <v>121</v>
      </c>
      <c r="E36" s="20">
        <v>27222.400000000001</v>
      </c>
      <c r="F36" s="20">
        <v>27222.400000000001</v>
      </c>
      <c r="G36" s="23" t="s">
        <v>36</v>
      </c>
      <c r="H36" s="27" t="s">
        <v>32</v>
      </c>
      <c r="I36" s="21" t="s">
        <v>32</v>
      </c>
      <c r="J36" s="28" t="s">
        <v>32</v>
      </c>
    </row>
    <row r="37" spans="1:10" s="16" customFormat="1" x14ac:dyDescent="0.25">
      <c r="A37" s="2" t="s">
        <v>30</v>
      </c>
      <c r="B37" s="14" t="s">
        <v>22</v>
      </c>
      <c r="C37" s="22" t="s">
        <v>32</v>
      </c>
      <c r="D37" s="22" t="s">
        <v>32</v>
      </c>
      <c r="E37" s="15">
        <v>0</v>
      </c>
      <c r="F37" s="15">
        <v>0</v>
      </c>
      <c r="G37" s="25" t="s">
        <v>32</v>
      </c>
      <c r="H37" s="22" t="s">
        <v>32</v>
      </c>
      <c r="I37" s="22" t="s">
        <v>32</v>
      </c>
      <c r="J37" s="22" t="s">
        <v>32</v>
      </c>
    </row>
    <row r="38" spans="1:10" s="16" customFormat="1" x14ac:dyDescent="0.25">
      <c r="A38" s="18" t="s">
        <v>31</v>
      </c>
      <c r="B38" s="19" t="s">
        <v>23</v>
      </c>
      <c r="C38" s="27" t="s">
        <v>32</v>
      </c>
      <c r="D38" s="27" t="s">
        <v>32</v>
      </c>
      <c r="E38" s="20">
        <v>3866</v>
      </c>
      <c r="F38" s="20">
        <v>3866</v>
      </c>
      <c r="G38" s="23" t="s">
        <v>36</v>
      </c>
      <c r="H38" s="27" t="s">
        <v>32</v>
      </c>
      <c r="I38" s="27" t="s">
        <v>32</v>
      </c>
      <c r="J38" s="27" t="s">
        <v>32</v>
      </c>
    </row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pane ySplit="7" topLeftCell="A8" activePane="bottomLeft" state="frozen"/>
      <selection pane="bottomLeft" activeCell="B27" sqref="B27"/>
    </sheetView>
  </sheetViews>
  <sheetFormatPr defaultRowHeight="15.75" x14ac:dyDescent="0.25"/>
  <cols>
    <col min="1" max="1" width="9.140625" style="5"/>
    <col min="2" max="2" width="67.42578125" style="13" customWidth="1"/>
    <col min="3" max="3" width="20.42578125" style="4" customWidth="1"/>
    <col min="4" max="4" width="19.5703125" style="4" customWidth="1"/>
    <col min="5" max="5" width="22.5703125" style="9" customWidth="1"/>
    <col min="6" max="6" width="24" style="9" customWidth="1"/>
    <col min="7" max="7" width="29.42578125" style="5" customWidth="1"/>
    <col min="8" max="8" width="21.85546875" style="4" customWidth="1"/>
    <col min="9" max="9" width="20.140625" style="4" customWidth="1"/>
    <col min="10" max="10" width="21.140625" style="4" customWidth="1"/>
  </cols>
  <sheetData>
    <row r="1" spans="1:10" x14ac:dyDescent="0.25">
      <c r="G1" s="92" t="s">
        <v>109</v>
      </c>
      <c r="H1" s="92"/>
      <c r="I1" s="92"/>
      <c r="J1" s="92"/>
    </row>
    <row r="3" spans="1:10" x14ac:dyDescent="0.25">
      <c r="A3" s="93" t="s">
        <v>146</v>
      </c>
      <c r="B3" s="93"/>
      <c r="C3" s="93"/>
      <c r="D3" s="93"/>
      <c r="E3" s="93"/>
      <c r="F3" s="93"/>
      <c r="G3" s="93"/>
      <c r="H3" s="93"/>
      <c r="I3" s="93"/>
      <c r="J3" s="93"/>
    </row>
    <row r="5" spans="1:10" x14ac:dyDescent="0.25">
      <c r="A5" s="94" t="s">
        <v>2</v>
      </c>
      <c r="B5" s="94" t="s">
        <v>3</v>
      </c>
      <c r="C5" s="95" t="s">
        <v>4</v>
      </c>
      <c r="D5" s="95"/>
      <c r="E5" s="95" t="s">
        <v>7</v>
      </c>
      <c r="F5" s="95"/>
      <c r="G5" s="95"/>
      <c r="H5" s="94" t="s">
        <v>11</v>
      </c>
      <c r="I5" s="94"/>
      <c r="J5" s="94"/>
    </row>
    <row r="6" spans="1:10" ht="63" x14ac:dyDescent="0.25">
      <c r="A6" s="94"/>
      <c r="B6" s="94"/>
      <c r="C6" s="59" t="s">
        <v>5</v>
      </c>
      <c r="D6" s="59" t="s">
        <v>6</v>
      </c>
      <c r="E6" s="59" t="s">
        <v>8</v>
      </c>
      <c r="F6" s="59" t="s">
        <v>9</v>
      </c>
      <c r="G6" s="59" t="s">
        <v>10</v>
      </c>
      <c r="H6" s="59" t="s">
        <v>12</v>
      </c>
      <c r="I6" s="59" t="s">
        <v>154</v>
      </c>
      <c r="J6" s="59" t="s">
        <v>14</v>
      </c>
    </row>
    <row r="7" spans="1:10" x14ac:dyDescent="0.25">
      <c r="A7" s="59">
        <v>1</v>
      </c>
      <c r="B7" s="59">
        <v>2</v>
      </c>
      <c r="C7" s="60">
        <v>3</v>
      </c>
      <c r="D7" s="60">
        <v>4</v>
      </c>
      <c r="E7" s="60">
        <v>5</v>
      </c>
      <c r="F7" s="60">
        <v>6</v>
      </c>
      <c r="G7" s="59">
        <v>7</v>
      </c>
      <c r="H7" s="60">
        <v>8</v>
      </c>
      <c r="I7" s="60">
        <v>9</v>
      </c>
      <c r="J7" s="60">
        <v>10</v>
      </c>
    </row>
    <row r="8" spans="1:10" x14ac:dyDescent="0.25">
      <c r="A8" s="18" t="s">
        <v>15</v>
      </c>
      <c r="B8" s="19" t="s">
        <v>16</v>
      </c>
      <c r="C8" s="21"/>
      <c r="D8" s="21"/>
      <c r="E8" s="20">
        <f>E9+E36</f>
        <v>140420.61639041692</v>
      </c>
      <c r="F8" s="20">
        <f>F9+F36</f>
        <v>111023.85641041693</v>
      </c>
      <c r="G8" s="18"/>
      <c r="H8" s="27"/>
      <c r="I8" s="21"/>
      <c r="J8" s="28"/>
    </row>
    <row r="9" spans="1:10" ht="31.5" x14ac:dyDescent="0.25">
      <c r="A9" s="18" t="s">
        <v>24</v>
      </c>
      <c r="B9" s="19" t="s">
        <v>17</v>
      </c>
      <c r="C9" s="21"/>
      <c r="D9" s="21"/>
      <c r="E9" s="20">
        <f>E10+E32</f>
        <v>112477.31639041693</v>
      </c>
      <c r="F9" s="20">
        <f>F10+F32</f>
        <v>83080.556410416932</v>
      </c>
      <c r="G9" s="18"/>
      <c r="H9" s="27">
        <f>H10+H32</f>
        <v>83.644019999999998</v>
      </c>
      <c r="I9" s="21"/>
      <c r="J9" s="28"/>
    </row>
    <row r="10" spans="1:10" x14ac:dyDescent="0.25">
      <c r="A10" s="18" t="s">
        <v>27</v>
      </c>
      <c r="B10" s="19" t="s">
        <v>18</v>
      </c>
      <c r="C10" s="21"/>
      <c r="D10" s="21"/>
      <c r="E10" s="20">
        <f>E11+E12+E13+E14+E15+E16+E17+E18+E19+E20+E21+E22+E23+E24+E25+E26+E27+E28+E29+E30+E31</f>
        <v>93070.316390416934</v>
      </c>
      <c r="F10" s="20">
        <f>F11+F12+F13+F14+F15+F16+F17+F18+F19+F20+F21+F22+F23+F24+F25+F26+F27+F28+F29+F30+F31</f>
        <v>63673.556410416924</v>
      </c>
      <c r="G10" s="23"/>
      <c r="H10" s="27">
        <f>H11+H12+H13+H14+H15+H16+H17+H18+H19+H20+H21+H22+H23+H24+H25+H26+H27+H28+H29+H30+H31</f>
        <v>56.827300000000001</v>
      </c>
      <c r="I10" s="27"/>
      <c r="J10" s="28">
        <f>J11+J12+J13+J14+J15+J16+J17+J18+J19+J20+J21+J22+J23+J24+J25+J26+J27+J28+J29+J30+J31</f>
        <v>17</v>
      </c>
    </row>
    <row r="11" spans="1:10" x14ac:dyDescent="0.25">
      <c r="A11" s="6" t="s">
        <v>25</v>
      </c>
      <c r="B11" s="10" t="s">
        <v>147</v>
      </c>
      <c r="C11" s="37" t="s">
        <v>148</v>
      </c>
      <c r="D11" s="7" t="s">
        <v>151</v>
      </c>
      <c r="E11" s="11">
        <v>4209.7610000000004</v>
      </c>
      <c r="F11" s="11">
        <v>122.756</v>
      </c>
      <c r="G11" s="6" t="s">
        <v>64</v>
      </c>
      <c r="H11" s="12">
        <v>12</v>
      </c>
      <c r="I11" s="7">
        <v>160</v>
      </c>
      <c r="J11" s="29">
        <v>5</v>
      </c>
    </row>
    <row r="12" spans="1:10" x14ac:dyDescent="0.25">
      <c r="A12" s="6" t="s">
        <v>68</v>
      </c>
      <c r="B12" s="10" t="s">
        <v>117</v>
      </c>
      <c r="C12" s="37" t="s">
        <v>149</v>
      </c>
      <c r="D12" s="7" t="s">
        <v>32</v>
      </c>
      <c r="E12" s="11">
        <v>565.74852375025625</v>
      </c>
      <c r="F12" s="11">
        <v>565.74852375025625</v>
      </c>
      <c r="G12" s="6" t="s">
        <v>65</v>
      </c>
      <c r="H12" s="12">
        <v>0.216</v>
      </c>
      <c r="I12" s="7">
        <v>90</v>
      </c>
      <c r="J12" s="29"/>
    </row>
    <row r="13" spans="1:10" x14ac:dyDescent="0.25">
      <c r="A13" s="6" t="s">
        <v>69</v>
      </c>
      <c r="B13" s="10" t="s">
        <v>116</v>
      </c>
      <c r="C13" s="37" t="s">
        <v>149</v>
      </c>
      <c r="D13" s="7" t="s">
        <v>32</v>
      </c>
      <c r="E13" s="11">
        <v>2082.7659800000001</v>
      </c>
      <c r="F13" s="11">
        <v>2082.7659800000001</v>
      </c>
      <c r="G13" s="6" t="s">
        <v>65</v>
      </c>
      <c r="H13" s="12">
        <v>0.67</v>
      </c>
      <c r="I13" s="7">
        <v>110</v>
      </c>
      <c r="J13" s="29"/>
    </row>
    <row r="14" spans="1:10" x14ac:dyDescent="0.25">
      <c r="A14" s="6" t="s">
        <v>70</v>
      </c>
      <c r="B14" s="10" t="s">
        <v>127</v>
      </c>
      <c r="C14" s="37" t="s">
        <v>149</v>
      </c>
      <c r="D14" s="7" t="s">
        <v>32</v>
      </c>
      <c r="E14" s="11">
        <v>4427.3584900000005</v>
      </c>
      <c r="F14" s="11">
        <v>4427.3584900000005</v>
      </c>
      <c r="G14" s="6" t="s">
        <v>65</v>
      </c>
      <c r="H14" s="12">
        <v>12.5</v>
      </c>
      <c r="I14" s="7" t="s">
        <v>122</v>
      </c>
      <c r="J14" s="29">
        <v>2</v>
      </c>
    </row>
    <row r="15" spans="1:10" x14ac:dyDescent="0.25">
      <c r="A15" s="6" t="s">
        <v>71</v>
      </c>
      <c r="B15" s="10" t="s">
        <v>49</v>
      </c>
      <c r="C15" s="37" t="s">
        <v>148</v>
      </c>
      <c r="D15" s="7" t="s">
        <v>152</v>
      </c>
      <c r="E15" s="11">
        <v>3561.2422000000001</v>
      </c>
      <c r="F15" s="11">
        <v>1784.3922</v>
      </c>
      <c r="G15" s="6" t="s">
        <v>64</v>
      </c>
      <c r="H15" s="12">
        <v>1.2889999999999999</v>
      </c>
      <c r="I15" s="7" t="s">
        <v>155</v>
      </c>
      <c r="J15" s="29"/>
    </row>
    <row r="16" spans="1:10" x14ac:dyDescent="0.25">
      <c r="A16" s="6" t="s">
        <v>72</v>
      </c>
      <c r="B16" s="10" t="s">
        <v>50</v>
      </c>
      <c r="C16" s="37" t="s">
        <v>148</v>
      </c>
      <c r="D16" s="7" t="s">
        <v>152</v>
      </c>
      <c r="E16" s="11">
        <v>2324.3290000000002</v>
      </c>
      <c r="F16" s="11">
        <v>189.76400000000001</v>
      </c>
      <c r="G16" s="6" t="s">
        <v>64</v>
      </c>
      <c r="H16" s="12">
        <v>2.8588</v>
      </c>
      <c r="I16" s="7" t="s">
        <v>97</v>
      </c>
      <c r="J16" s="29"/>
    </row>
    <row r="17" spans="1:10" x14ac:dyDescent="0.25">
      <c r="A17" s="6" t="s">
        <v>75</v>
      </c>
      <c r="B17" s="10" t="s">
        <v>51</v>
      </c>
      <c r="C17" s="37" t="s">
        <v>148</v>
      </c>
      <c r="D17" s="7" t="s">
        <v>152</v>
      </c>
      <c r="E17" s="11">
        <v>6014.6889299999993</v>
      </c>
      <c r="F17" s="11">
        <v>4136.4389300000003</v>
      </c>
      <c r="G17" s="6" t="s">
        <v>64</v>
      </c>
      <c r="H17" s="12">
        <v>2.15</v>
      </c>
      <c r="I17" s="7" t="s">
        <v>156</v>
      </c>
      <c r="J17" s="29">
        <v>1</v>
      </c>
    </row>
    <row r="18" spans="1:10" x14ac:dyDescent="0.25">
      <c r="A18" s="6" t="s">
        <v>76</v>
      </c>
      <c r="B18" s="10" t="s">
        <v>52</v>
      </c>
      <c r="C18" s="37" t="s">
        <v>150</v>
      </c>
      <c r="D18" s="7" t="s">
        <v>152</v>
      </c>
      <c r="E18" s="11">
        <v>19759.391063333333</v>
      </c>
      <c r="F18" s="11">
        <v>16015.559523333333</v>
      </c>
      <c r="G18" s="6" t="s">
        <v>64</v>
      </c>
      <c r="H18" s="12">
        <v>7.6</v>
      </c>
      <c r="I18" s="7">
        <v>110</v>
      </c>
      <c r="J18" s="29">
        <v>1</v>
      </c>
    </row>
    <row r="19" spans="1:10" x14ac:dyDescent="0.25">
      <c r="A19" s="6" t="s">
        <v>77</v>
      </c>
      <c r="B19" s="10" t="s">
        <v>62</v>
      </c>
      <c r="C19" s="37" t="s">
        <v>150</v>
      </c>
      <c r="D19" s="7" t="s">
        <v>152</v>
      </c>
      <c r="E19" s="11">
        <v>2920.93667</v>
      </c>
      <c r="F19" s="11">
        <v>1348.9616699999999</v>
      </c>
      <c r="G19" s="6" t="s">
        <v>64</v>
      </c>
      <c r="H19" s="12">
        <v>1.3154999999999999</v>
      </c>
      <c r="I19" s="7" t="s">
        <v>157</v>
      </c>
      <c r="J19" s="29"/>
    </row>
    <row r="20" spans="1:10" x14ac:dyDescent="0.25">
      <c r="A20" s="6" t="s">
        <v>78</v>
      </c>
      <c r="B20" s="10" t="s">
        <v>63</v>
      </c>
      <c r="C20" s="37" t="s">
        <v>150</v>
      </c>
      <c r="D20" s="7" t="s">
        <v>152</v>
      </c>
      <c r="E20" s="11">
        <v>5488.2047699999994</v>
      </c>
      <c r="F20" s="11">
        <v>3353.6047699999999</v>
      </c>
      <c r="G20" s="6" t="s">
        <v>64</v>
      </c>
      <c r="H20" s="12">
        <v>2.1669999999999998</v>
      </c>
      <c r="I20" s="7" t="s">
        <v>98</v>
      </c>
      <c r="J20" s="29"/>
    </row>
    <row r="21" spans="1:10" x14ac:dyDescent="0.25">
      <c r="A21" s="6" t="s">
        <v>79</v>
      </c>
      <c r="B21" s="10" t="s">
        <v>113</v>
      </c>
      <c r="C21" s="7" t="s">
        <v>150</v>
      </c>
      <c r="D21" s="7" t="s">
        <v>152</v>
      </c>
      <c r="E21" s="11">
        <v>3660.7671299999997</v>
      </c>
      <c r="F21" s="11">
        <v>2375.1212500000001</v>
      </c>
      <c r="G21" s="6" t="s">
        <v>64</v>
      </c>
      <c r="H21" s="12">
        <v>1.2</v>
      </c>
      <c r="I21" s="7">
        <v>90</v>
      </c>
      <c r="J21" s="29"/>
    </row>
    <row r="22" spans="1:10" ht="31.5" x14ac:dyDescent="0.25">
      <c r="A22" s="6" t="s">
        <v>80</v>
      </c>
      <c r="B22" s="10" t="s">
        <v>54</v>
      </c>
      <c r="C22" s="7" t="s">
        <v>150</v>
      </c>
      <c r="D22" s="7" t="s">
        <v>152</v>
      </c>
      <c r="E22" s="11">
        <v>3777.6887299999994</v>
      </c>
      <c r="F22" s="11">
        <v>2640.9010799999996</v>
      </c>
      <c r="G22" s="6" t="s">
        <v>64</v>
      </c>
      <c r="H22" s="12">
        <v>0.8</v>
      </c>
      <c r="I22" s="7">
        <v>63</v>
      </c>
      <c r="J22" s="29">
        <v>1</v>
      </c>
    </row>
    <row r="23" spans="1:10" ht="31.5" x14ac:dyDescent="0.25">
      <c r="A23" s="6" t="s">
        <v>81</v>
      </c>
      <c r="B23" s="10" t="s">
        <v>56</v>
      </c>
      <c r="C23" s="7" t="s">
        <v>150</v>
      </c>
      <c r="D23" s="7" t="s">
        <v>152</v>
      </c>
      <c r="E23" s="11">
        <v>4135.5631800000001</v>
      </c>
      <c r="F23" s="11">
        <v>2902.99406</v>
      </c>
      <c r="G23" s="6" t="s">
        <v>64</v>
      </c>
      <c r="H23" s="12">
        <v>1.08</v>
      </c>
      <c r="I23" s="7">
        <v>110</v>
      </c>
      <c r="J23" s="29">
        <v>1</v>
      </c>
    </row>
    <row r="24" spans="1:10" ht="31.5" x14ac:dyDescent="0.25">
      <c r="A24" s="6" t="s">
        <v>82</v>
      </c>
      <c r="B24" s="10" t="s">
        <v>61</v>
      </c>
      <c r="C24" s="7" t="s">
        <v>150</v>
      </c>
      <c r="D24" s="7" t="s">
        <v>152</v>
      </c>
      <c r="E24" s="11">
        <v>3305.38591</v>
      </c>
      <c r="F24" s="11">
        <v>2105.5806500000003</v>
      </c>
      <c r="G24" s="6" t="s">
        <v>64</v>
      </c>
      <c r="H24" s="12">
        <v>1.0169999999999999</v>
      </c>
      <c r="I24" s="7">
        <v>90</v>
      </c>
      <c r="J24" s="29"/>
    </row>
    <row r="25" spans="1:10" ht="31.5" x14ac:dyDescent="0.25">
      <c r="A25" s="6" t="s">
        <v>83</v>
      </c>
      <c r="B25" s="10" t="s">
        <v>55</v>
      </c>
      <c r="C25" s="7" t="s">
        <v>150</v>
      </c>
      <c r="D25" s="7" t="s">
        <v>152</v>
      </c>
      <c r="E25" s="11">
        <v>5041.9250766666673</v>
      </c>
      <c r="F25" s="11">
        <v>3630.071566666667</v>
      </c>
      <c r="G25" s="6" t="s">
        <v>66</v>
      </c>
      <c r="H25" s="12">
        <v>2.5</v>
      </c>
      <c r="I25" s="7">
        <v>90</v>
      </c>
      <c r="J25" s="29">
        <v>1</v>
      </c>
    </row>
    <row r="26" spans="1:10" ht="31.5" x14ac:dyDescent="0.25">
      <c r="A26" s="6" t="s">
        <v>84</v>
      </c>
      <c r="B26" s="10" t="s">
        <v>60</v>
      </c>
      <c r="C26" s="7" t="s">
        <v>150</v>
      </c>
      <c r="D26" s="7" t="s">
        <v>152</v>
      </c>
      <c r="E26" s="11">
        <v>6140.3986799999993</v>
      </c>
      <c r="F26" s="11">
        <v>4855.5024999999996</v>
      </c>
      <c r="G26" s="39" t="s">
        <v>66</v>
      </c>
      <c r="H26" s="12">
        <v>0.65</v>
      </c>
      <c r="I26" s="7">
        <v>110</v>
      </c>
      <c r="J26" s="29">
        <v>3</v>
      </c>
    </row>
    <row r="27" spans="1:10" ht="31.5" x14ac:dyDescent="0.25">
      <c r="A27" s="6" t="s">
        <v>85</v>
      </c>
      <c r="B27" s="10" t="s">
        <v>57</v>
      </c>
      <c r="C27" s="7" t="s">
        <v>150</v>
      </c>
      <c r="D27" s="7" t="s">
        <v>152</v>
      </c>
      <c r="E27" s="11">
        <v>3321.89345</v>
      </c>
      <c r="F27" s="11">
        <v>1893.99433</v>
      </c>
      <c r="G27" s="39" t="s">
        <v>66</v>
      </c>
      <c r="H27" s="12">
        <v>0.55500000000000005</v>
      </c>
      <c r="I27" s="7">
        <v>90</v>
      </c>
      <c r="J27" s="29">
        <v>1</v>
      </c>
    </row>
    <row r="28" spans="1:10" ht="31.5" x14ac:dyDescent="0.25">
      <c r="A28" s="6" t="s">
        <v>86</v>
      </c>
      <c r="B28" s="10" t="s">
        <v>58</v>
      </c>
      <c r="C28" s="7" t="s">
        <v>150</v>
      </c>
      <c r="D28" s="7" t="s">
        <v>152</v>
      </c>
      <c r="E28" s="11">
        <v>1731.1758600000001</v>
      </c>
      <c r="F28" s="11">
        <v>186.0625</v>
      </c>
      <c r="G28" s="6" t="s">
        <v>66</v>
      </c>
      <c r="H28" s="12">
        <v>2</v>
      </c>
      <c r="I28" s="7">
        <v>76</v>
      </c>
      <c r="J28" s="29"/>
    </row>
    <row r="29" spans="1:10" ht="31.5" x14ac:dyDescent="0.25">
      <c r="A29" s="6" t="s">
        <v>87</v>
      </c>
      <c r="B29" s="10" t="s">
        <v>59</v>
      </c>
      <c r="C29" s="7" t="s">
        <v>150</v>
      </c>
      <c r="D29" s="7" t="s">
        <v>152</v>
      </c>
      <c r="E29" s="11">
        <v>6926.8041666666677</v>
      </c>
      <c r="F29" s="11">
        <v>5381.6908066666674</v>
      </c>
      <c r="G29" s="6" t="s">
        <v>66</v>
      </c>
      <c r="H29" s="12">
        <v>2</v>
      </c>
      <c r="I29" s="7">
        <v>110</v>
      </c>
      <c r="J29" s="29"/>
    </row>
    <row r="30" spans="1:10" ht="31.5" x14ac:dyDescent="0.25">
      <c r="A30" s="6" t="s">
        <v>88</v>
      </c>
      <c r="B30" s="10" t="s">
        <v>114</v>
      </c>
      <c r="C30" s="7" t="s">
        <v>149</v>
      </c>
      <c r="D30" s="7" t="s">
        <v>152</v>
      </c>
      <c r="E30" s="11">
        <v>2236.2928700000002</v>
      </c>
      <c r="F30" s="11">
        <v>2236.2928700000002</v>
      </c>
      <c r="G30" s="6" t="s">
        <v>65</v>
      </c>
      <c r="H30" s="12">
        <v>2.0289999999999999</v>
      </c>
      <c r="I30" s="7" t="s">
        <v>94</v>
      </c>
      <c r="J30" s="29">
        <v>1</v>
      </c>
    </row>
    <row r="31" spans="1:10" ht="31.5" x14ac:dyDescent="0.25">
      <c r="A31" s="6" t="s">
        <v>89</v>
      </c>
      <c r="B31" s="10" t="s">
        <v>115</v>
      </c>
      <c r="C31" s="7" t="s">
        <v>149</v>
      </c>
      <c r="D31" s="7" t="s">
        <v>152</v>
      </c>
      <c r="E31" s="11">
        <v>1437.9947099999999</v>
      </c>
      <c r="F31" s="11">
        <v>1437.9947099999999</v>
      </c>
      <c r="G31" s="6" t="s">
        <v>65</v>
      </c>
      <c r="H31" s="12">
        <v>0.23</v>
      </c>
      <c r="I31" s="7">
        <v>57</v>
      </c>
      <c r="J31" s="29"/>
    </row>
    <row r="32" spans="1:10" x14ac:dyDescent="0.25">
      <c r="A32" s="18" t="s">
        <v>26</v>
      </c>
      <c r="B32" s="19" t="s">
        <v>19</v>
      </c>
      <c r="C32" s="21"/>
      <c r="D32" s="21"/>
      <c r="E32" s="20">
        <f>E33+E34</f>
        <v>19407</v>
      </c>
      <c r="F32" s="20">
        <f>F33+F34</f>
        <v>19407</v>
      </c>
      <c r="G32" s="23"/>
      <c r="H32" s="27">
        <f>H33+H34</f>
        <v>26.81672</v>
      </c>
      <c r="I32" s="21"/>
      <c r="J32" s="28" t="s">
        <v>32</v>
      </c>
    </row>
    <row r="33" spans="1:10" s="61" customFormat="1" ht="63" x14ac:dyDescent="0.25">
      <c r="A33" s="39" t="s">
        <v>129</v>
      </c>
      <c r="B33" s="40" t="s">
        <v>35</v>
      </c>
      <c r="C33" s="58" t="s">
        <v>119</v>
      </c>
      <c r="D33" s="58" t="s">
        <v>128</v>
      </c>
      <c r="E33" s="41">
        <v>15142.71</v>
      </c>
      <c r="F33" s="41">
        <v>15142.71</v>
      </c>
      <c r="G33" s="39" t="s">
        <v>35</v>
      </c>
      <c r="H33" s="42">
        <v>21.393000000000001</v>
      </c>
      <c r="I33" s="58" t="s">
        <v>159</v>
      </c>
      <c r="J33" s="43" t="s">
        <v>32</v>
      </c>
    </row>
    <row r="34" spans="1:10" s="61" customFormat="1" ht="31.5" x14ac:dyDescent="0.25">
      <c r="A34" s="39" t="s">
        <v>130</v>
      </c>
      <c r="B34" s="40" t="s">
        <v>153</v>
      </c>
      <c r="C34" s="58" t="s">
        <v>121</v>
      </c>
      <c r="D34" s="58" t="s">
        <v>128</v>
      </c>
      <c r="E34" s="41">
        <v>4264.29</v>
      </c>
      <c r="F34" s="41">
        <v>4264.29</v>
      </c>
      <c r="G34" s="39" t="s">
        <v>144</v>
      </c>
      <c r="H34" s="42">
        <v>5.4237200000000003</v>
      </c>
      <c r="I34" s="58" t="s">
        <v>158</v>
      </c>
      <c r="J34" s="43" t="s">
        <v>32</v>
      </c>
    </row>
    <row r="35" spans="1:10" x14ac:dyDescent="0.25">
      <c r="A35" s="2" t="s">
        <v>28</v>
      </c>
      <c r="B35" s="14" t="s">
        <v>20</v>
      </c>
      <c r="C35" s="22" t="s">
        <v>32</v>
      </c>
      <c r="D35" s="22" t="s">
        <v>32</v>
      </c>
      <c r="E35" s="15">
        <v>0</v>
      </c>
      <c r="F35" s="15">
        <v>0</v>
      </c>
      <c r="G35" s="26" t="s">
        <v>32</v>
      </c>
      <c r="H35" s="22" t="s">
        <v>32</v>
      </c>
      <c r="I35" s="22" t="s">
        <v>32</v>
      </c>
      <c r="J35" s="22" t="s">
        <v>32</v>
      </c>
    </row>
    <row r="36" spans="1:10" ht="31.5" x14ac:dyDescent="0.25">
      <c r="A36" s="18" t="s">
        <v>29</v>
      </c>
      <c r="B36" s="19" t="s">
        <v>21</v>
      </c>
      <c r="C36" s="21" t="s">
        <v>119</v>
      </c>
      <c r="D36" s="21" t="s">
        <v>121</v>
      </c>
      <c r="E36" s="20">
        <f>23818.3+E37+E38+325</f>
        <v>27943.3</v>
      </c>
      <c r="F36" s="20">
        <f>23818.3+F37+F38+325</f>
        <v>27943.3</v>
      </c>
      <c r="G36" s="23" t="s">
        <v>36</v>
      </c>
      <c r="H36" s="27" t="s">
        <v>32</v>
      </c>
      <c r="I36" s="21" t="s">
        <v>32</v>
      </c>
      <c r="J36" s="28" t="s">
        <v>32</v>
      </c>
    </row>
    <row r="37" spans="1:10" x14ac:dyDescent="0.25">
      <c r="A37" s="2" t="s">
        <v>30</v>
      </c>
      <c r="B37" s="14" t="s">
        <v>22</v>
      </c>
      <c r="C37" s="22" t="s">
        <v>32</v>
      </c>
      <c r="D37" s="22" t="s">
        <v>32</v>
      </c>
      <c r="E37" s="15">
        <v>0</v>
      </c>
      <c r="F37" s="15">
        <v>0</v>
      </c>
      <c r="G37" s="25" t="s">
        <v>32</v>
      </c>
      <c r="H37" s="22" t="s">
        <v>32</v>
      </c>
      <c r="I37" s="22" t="s">
        <v>32</v>
      </c>
      <c r="J37" s="22" t="s">
        <v>32</v>
      </c>
    </row>
    <row r="38" spans="1:10" x14ac:dyDescent="0.25">
      <c r="A38" s="2" t="s">
        <v>31</v>
      </c>
      <c r="B38" s="14" t="s">
        <v>23</v>
      </c>
      <c r="C38" s="22" t="s">
        <v>32</v>
      </c>
      <c r="D38" s="22" t="s">
        <v>32</v>
      </c>
      <c r="E38" s="15">
        <v>3800</v>
      </c>
      <c r="F38" s="15">
        <v>3800</v>
      </c>
      <c r="G38" s="25" t="s">
        <v>32</v>
      </c>
      <c r="H38" s="22" t="s">
        <v>32</v>
      </c>
      <c r="I38" s="22" t="s">
        <v>32</v>
      </c>
      <c r="J38" s="22" t="s">
        <v>32</v>
      </c>
    </row>
  </sheetData>
  <mergeCells count="7">
    <mergeCell ref="G1:J1"/>
    <mergeCell ref="A3:J3"/>
    <mergeCell ref="A5:A6"/>
    <mergeCell ref="B5:B6"/>
    <mergeCell ref="C5:D5"/>
    <mergeCell ref="E5:G5"/>
    <mergeCell ref="H5:J5"/>
  </mergeCells>
  <pageMargins left="0.25" right="0.25" top="0.75" bottom="0.75" header="0.3" footer="0.3"/>
  <pageSetup paperSize="9" scale="5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2</vt:i4>
      </vt:variant>
    </vt:vector>
  </HeadingPairs>
  <TitlesOfParts>
    <vt:vector size="16" baseType="lpstr">
      <vt:lpstr>план 2019г</vt:lpstr>
      <vt:lpstr>коррект. 2019г</vt:lpstr>
      <vt:lpstr>факт 2019г</vt:lpstr>
      <vt:lpstr>план 2020г</vt:lpstr>
      <vt:lpstr>коррект. 2020г</vt:lpstr>
      <vt:lpstr>факт 2020г</vt:lpstr>
      <vt:lpstr>план 2021г</vt:lpstr>
      <vt:lpstr>коррект 2021г</vt:lpstr>
      <vt:lpstr>факт 2021г</vt:lpstr>
      <vt:lpstr>план 2022г</vt:lpstr>
      <vt:lpstr>коррект 2022г</vt:lpstr>
      <vt:lpstr>факт 2022г</vt:lpstr>
      <vt:lpstr>план 2023г</vt:lpstr>
      <vt:lpstr>корр 2023г</vt:lpstr>
      <vt:lpstr>'коррект. 2020г'!Print_Area</vt:lpstr>
      <vt:lpstr>'план 2019г'!Print_Area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2024-03-19T11:01:53Z</dcterms:modified>
</cp:coreProperties>
</file>